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.stepanova\Desktop\"/>
    </mc:Choice>
  </mc:AlternateContent>
  <bookViews>
    <workbookView xWindow="0" yWindow="0" windowWidth="28740" windowHeight="11640" activeTab="3"/>
  </bookViews>
  <sheets>
    <sheet name="Извещение об Открытом тендере" sheetId="1" r:id="rId1"/>
    <sheet name="Анкета контрагента" sheetId="3" r:id="rId2"/>
    <sheet name="Таблица цен_кратко" sheetId="10" r:id="rId3"/>
    <sheet name="Таблица цен_подробно" sheetId="11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79" i="11" l="1"/>
  <c r="F478" i="11"/>
  <c r="F477" i="11"/>
  <c r="F476" i="11"/>
  <c r="F475" i="11"/>
  <c r="F474" i="11"/>
  <c r="F473" i="11"/>
  <c r="D471" i="11"/>
  <c r="D472" i="11" s="1"/>
  <c r="F472" i="11" s="1"/>
  <c r="F470" i="11"/>
  <c r="D470" i="11"/>
  <c r="D469" i="11"/>
  <c r="F469" i="11" s="1"/>
  <c r="F468" i="11"/>
  <c r="D468" i="11"/>
  <c r="F467" i="11"/>
  <c r="F510" i="11"/>
  <c r="F521" i="11"/>
  <c r="F520" i="11"/>
  <c r="F519" i="11"/>
  <c r="F518" i="11"/>
  <c r="F517" i="11"/>
  <c r="F516" i="11"/>
  <c r="D514" i="11"/>
  <c r="D515" i="11" s="1"/>
  <c r="F515" i="11" s="1"/>
  <c r="D513" i="11"/>
  <c r="F513" i="11" s="1"/>
  <c r="D511" i="11"/>
  <c r="D512" i="11" s="1"/>
  <c r="F512" i="11" s="1"/>
  <c r="F471" i="11" l="1"/>
  <c r="F511" i="11"/>
  <c r="F514" i="11"/>
  <c r="F536" i="11"/>
  <c r="F535" i="11"/>
  <c r="F534" i="11"/>
  <c r="F533" i="11"/>
  <c r="F532" i="11"/>
  <c r="D531" i="11"/>
  <c r="F531" i="11" s="1"/>
  <c r="D530" i="11"/>
  <c r="F530" i="11" s="1"/>
  <c r="F529" i="11"/>
  <c r="F528" i="11"/>
  <c r="F527" i="11"/>
  <c r="F526" i="11"/>
  <c r="D525" i="11"/>
  <c r="F525" i="11" s="1"/>
  <c r="D524" i="11"/>
  <c r="F524" i="11" s="1"/>
  <c r="D523" i="11"/>
  <c r="F523" i="11" s="1"/>
  <c r="F522" i="11"/>
  <c r="F509" i="11"/>
  <c r="F508" i="11"/>
  <c r="F507" i="11"/>
  <c r="F506" i="11"/>
  <c r="F505" i="11"/>
  <c r="F504" i="11"/>
  <c r="D501" i="11"/>
  <c r="F501" i="11" s="1"/>
  <c r="D499" i="11"/>
  <c r="D500" i="11" s="1"/>
  <c r="F500" i="11" s="1"/>
  <c r="F499" i="11" l="1"/>
  <c r="D502" i="11"/>
  <c r="F491" i="11"/>
  <c r="F493" i="11"/>
  <c r="F492" i="11"/>
  <c r="F502" i="11" l="1"/>
  <c r="F538" i="11" s="1"/>
  <c r="D503" i="11"/>
  <c r="F503" i="11" s="1"/>
  <c r="F490" i="11"/>
  <c r="F489" i="11"/>
  <c r="D488" i="11"/>
  <c r="F488" i="11" s="1"/>
  <c r="D487" i="11"/>
  <c r="F487" i="11" s="1"/>
  <c r="F486" i="11"/>
  <c r="F485" i="11"/>
  <c r="F484" i="11"/>
  <c r="F483" i="11"/>
  <c r="D482" i="11"/>
  <c r="F482" i="11" s="1"/>
  <c r="D481" i="11"/>
  <c r="F481" i="11" s="1"/>
  <c r="D480" i="11"/>
  <c r="F480" i="11" s="1"/>
  <c r="F466" i="11"/>
  <c r="F465" i="11"/>
  <c r="F464" i="11"/>
  <c r="F463" i="11"/>
  <c r="F462" i="11"/>
  <c r="F461" i="11"/>
  <c r="D458" i="11"/>
  <c r="F458" i="11" s="1"/>
  <c r="D456" i="11"/>
  <c r="F456" i="11" s="1"/>
  <c r="F450" i="11"/>
  <c r="F449" i="11"/>
  <c r="F448" i="11"/>
  <c r="F447" i="11"/>
  <c r="F446" i="11"/>
  <c r="F445" i="11"/>
  <c r="F444" i="11"/>
  <c r="F443" i="11"/>
  <c r="F442" i="11"/>
  <c r="F441" i="11"/>
  <c r="F440" i="11"/>
  <c r="F439" i="11"/>
  <c r="F438" i="11"/>
  <c r="F437" i="11"/>
  <c r="F436" i="11"/>
  <c r="F431" i="11"/>
  <c r="F430" i="11"/>
  <c r="F429" i="11"/>
  <c r="F428" i="11"/>
  <c r="F427" i="11"/>
  <c r="F426" i="11"/>
  <c r="F425" i="11"/>
  <c r="F424" i="11"/>
  <c r="F423" i="11"/>
  <c r="F422" i="11"/>
  <c r="F421" i="11"/>
  <c r="F420" i="11"/>
  <c r="F419" i="11"/>
  <c r="F418" i="11"/>
  <c r="F417" i="11"/>
  <c r="F416" i="11"/>
  <c r="F415" i="11"/>
  <c r="F414" i="11"/>
  <c r="F413" i="11"/>
  <c r="F412" i="11"/>
  <c r="F411" i="11"/>
  <c r="F410" i="11"/>
  <c r="F409" i="11"/>
  <c r="F408" i="11"/>
  <c r="F407" i="11"/>
  <c r="F401" i="11"/>
  <c r="F400" i="11"/>
  <c r="F399" i="11"/>
  <c r="F398" i="11"/>
  <c r="F397" i="11"/>
  <c r="F396" i="11"/>
  <c r="F395" i="11"/>
  <c r="F394" i="11"/>
  <c r="F393" i="11"/>
  <c r="F392" i="11"/>
  <c r="F391" i="11"/>
  <c r="F390" i="11"/>
  <c r="F389" i="11"/>
  <c r="F388" i="11"/>
  <c r="F387" i="11"/>
  <c r="F382" i="11"/>
  <c r="F381" i="11"/>
  <c r="F380" i="11"/>
  <c r="F379" i="11"/>
  <c r="F378" i="11"/>
  <c r="F377" i="11"/>
  <c r="F376" i="11"/>
  <c r="F375" i="11"/>
  <c r="F374" i="11"/>
  <c r="F373" i="11"/>
  <c r="F372" i="11"/>
  <c r="F371" i="11"/>
  <c r="F370" i="11"/>
  <c r="F369" i="11"/>
  <c r="F368" i="11"/>
  <c r="F367" i="11"/>
  <c r="F366" i="11"/>
  <c r="F365" i="11"/>
  <c r="F364" i="11"/>
  <c r="F363" i="11"/>
  <c r="F362" i="11"/>
  <c r="F361" i="11"/>
  <c r="F360" i="11"/>
  <c r="F359" i="11"/>
  <c r="F358" i="11"/>
  <c r="F357" i="11"/>
  <c r="F356" i="11"/>
  <c r="F351" i="11"/>
  <c r="F350" i="11"/>
  <c r="F349" i="11"/>
  <c r="F348" i="11"/>
  <c r="F347" i="11"/>
  <c r="F346" i="11"/>
  <c r="F345" i="11"/>
  <c r="F344" i="11"/>
  <c r="F343" i="11"/>
  <c r="F342" i="11"/>
  <c r="F341" i="11"/>
  <c r="F340" i="11"/>
  <c r="F339" i="11"/>
  <c r="F338" i="11"/>
  <c r="F337" i="11"/>
  <c r="F336" i="11"/>
  <c r="F335" i="11"/>
  <c r="F334" i="11"/>
  <c r="F333" i="11"/>
  <c r="F332" i="11"/>
  <c r="F331" i="11"/>
  <c r="F330" i="11"/>
  <c r="F329" i="11"/>
  <c r="F328" i="11"/>
  <c r="F327" i="11"/>
  <c r="F326" i="11"/>
  <c r="F321" i="11"/>
  <c r="F320" i="11"/>
  <c r="F319" i="11"/>
  <c r="F318" i="11"/>
  <c r="F317" i="11"/>
  <c r="F316" i="11"/>
  <c r="F315" i="11"/>
  <c r="F314" i="11"/>
  <c r="F313" i="11"/>
  <c r="F312" i="11"/>
  <c r="F311" i="11"/>
  <c r="F310" i="11"/>
  <c r="F309" i="11"/>
  <c r="F308" i="11"/>
  <c r="F307" i="11"/>
  <c r="F302" i="11"/>
  <c r="F301" i="11"/>
  <c r="F300" i="11"/>
  <c r="F299" i="11"/>
  <c r="F298" i="11"/>
  <c r="F297" i="11"/>
  <c r="F296" i="11"/>
  <c r="F295" i="11"/>
  <c r="F294" i="11"/>
  <c r="F293" i="11"/>
  <c r="F292" i="11"/>
  <c r="F291" i="11"/>
  <c r="F290" i="11"/>
  <c r="F289" i="11"/>
  <c r="F288" i="11"/>
  <c r="F287" i="11"/>
  <c r="F286" i="11"/>
  <c r="F285" i="11"/>
  <c r="F284" i="11"/>
  <c r="F283" i="11"/>
  <c r="F282" i="11"/>
  <c r="F281" i="11"/>
  <c r="F280" i="11"/>
  <c r="F279" i="11"/>
  <c r="F278" i="11"/>
  <c r="F273" i="11"/>
  <c r="F272" i="11"/>
  <c r="F271" i="11"/>
  <c r="F270" i="11"/>
  <c r="F269" i="11"/>
  <c r="F268" i="11"/>
  <c r="F267" i="11"/>
  <c r="F266" i="11"/>
  <c r="F265" i="11"/>
  <c r="F264" i="11"/>
  <c r="F263" i="11"/>
  <c r="F262" i="11"/>
  <c r="F261" i="11"/>
  <c r="F260" i="11"/>
  <c r="F259" i="11"/>
  <c r="F258" i="11"/>
  <c r="F257" i="11"/>
  <c r="F256" i="11"/>
  <c r="F255" i="11"/>
  <c r="F254" i="11"/>
  <c r="F253" i="11"/>
  <c r="F252" i="11"/>
  <c r="F251" i="11"/>
  <c r="F250" i="11"/>
  <c r="F245" i="11"/>
  <c r="F244" i="11"/>
  <c r="F243" i="11"/>
  <c r="F242" i="11"/>
  <c r="F241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D220" i="11"/>
  <c r="F220" i="11" s="1"/>
  <c r="F219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D196" i="11"/>
  <c r="F196" i="11" s="1"/>
  <c r="F195" i="11"/>
  <c r="F194" i="11"/>
  <c r="F193" i="11"/>
  <c r="F192" i="11"/>
  <c r="F191" i="11"/>
  <c r="F190" i="11"/>
  <c r="F189" i="11"/>
  <c r="F188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D165" i="11"/>
  <c r="F165" i="11" s="1"/>
  <c r="F164" i="11"/>
  <c r="F159" i="11"/>
  <c r="F158" i="11"/>
  <c r="F157" i="11"/>
  <c r="F156" i="11"/>
  <c r="F155" i="11"/>
  <c r="F154" i="11"/>
  <c r="F153" i="11"/>
  <c r="F152" i="11"/>
  <c r="F151" i="11"/>
  <c r="D150" i="11"/>
  <c r="F150" i="11" s="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D137" i="11"/>
  <c r="F137" i="11" s="1"/>
  <c r="F136" i="11"/>
  <c r="F135" i="11"/>
  <c r="F134" i="11"/>
  <c r="F133" i="11"/>
  <c r="F132" i="11"/>
  <c r="F131" i="11"/>
  <c r="F130" i="11"/>
  <c r="D129" i="11"/>
  <c r="F129" i="11" s="1"/>
  <c r="F128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D74" i="11"/>
  <c r="F74" i="11" s="1"/>
  <c r="F73" i="11"/>
  <c r="F72" i="11"/>
  <c r="F71" i="11"/>
  <c r="F70" i="11"/>
  <c r="F69" i="11"/>
  <c r="F68" i="11"/>
  <c r="F67" i="11"/>
  <c r="F66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D43" i="11"/>
  <c r="F43" i="11" s="1"/>
  <c r="F42" i="11"/>
  <c r="F41" i="11"/>
  <c r="F40" i="11"/>
  <c r="F39" i="11"/>
  <c r="F38" i="11"/>
  <c r="F37" i="11"/>
  <c r="F36" i="11"/>
  <c r="F35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D12" i="11"/>
  <c r="F12" i="11" s="1"/>
  <c r="F11" i="11"/>
  <c r="F10" i="11"/>
  <c r="F9" i="11"/>
  <c r="F8" i="11"/>
  <c r="F7" i="11"/>
  <c r="F6" i="11"/>
  <c r="F5" i="11"/>
  <c r="F4" i="11"/>
  <c r="F383" i="11" l="1"/>
  <c r="D459" i="11"/>
  <c r="D460" i="11" s="1"/>
  <c r="F460" i="11" s="1"/>
  <c r="F160" i="11"/>
  <c r="F215" i="11"/>
  <c r="F274" i="11"/>
  <c r="F63" i="11"/>
  <c r="F31" i="11"/>
  <c r="F246" i="11"/>
  <c r="F322" i="11"/>
  <c r="F352" i="11"/>
  <c r="F432" i="11"/>
  <c r="F93" i="11"/>
  <c r="F124" i="11"/>
  <c r="F303" i="11"/>
  <c r="F402" i="11"/>
  <c r="F451" i="11"/>
  <c r="D457" i="11"/>
  <c r="F457" i="11" s="1"/>
  <c r="F183" i="11"/>
  <c r="F459" i="11"/>
  <c r="F495" i="11" l="1"/>
</calcChain>
</file>

<file path=xl/sharedStrings.xml><?xml version="1.0" encoding="utf-8"?>
<sst xmlns="http://schemas.openxmlformats.org/spreadsheetml/2006/main" count="1281" uniqueCount="255">
  <si>
    <t>1.</t>
  </si>
  <si>
    <t>Заказчик:</t>
  </si>
  <si>
    <t>ООО "Клиника ЛМС"</t>
  </si>
  <si>
    <t>2.</t>
  </si>
  <si>
    <t>Адрес местонахождения:</t>
  </si>
  <si>
    <t>3.</t>
  </si>
  <si>
    <t>Почтовый адрес:</t>
  </si>
  <si>
    <t>4.</t>
  </si>
  <si>
    <t>Электронная почта:</t>
  </si>
  <si>
    <t>5.</t>
  </si>
  <si>
    <t>6.</t>
  </si>
  <si>
    <t>7.</t>
  </si>
  <si>
    <t>Предмет договора:</t>
  </si>
  <si>
    <t>Максимальная сумма договора:</t>
  </si>
  <si>
    <t>8.</t>
  </si>
  <si>
    <t>10.</t>
  </si>
  <si>
    <t>Срок подачи заявок на участие в закупке:</t>
  </si>
  <si>
    <t>11.</t>
  </si>
  <si>
    <t>12.</t>
  </si>
  <si>
    <t>13.</t>
  </si>
  <si>
    <t>Рекомендуемая форма типового договора:</t>
  </si>
  <si>
    <t>14.</t>
  </si>
  <si>
    <t>Срок рассмотрения полученных заявок:</t>
  </si>
  <si>
    <t>15.</t>
  </si>
  <si>
    <t>Критерии оценки полученных заявок:</t>
  </si>
  <si>
    <t>16.</t>
  </si>
  <si>
    <t>Порядок оценки и сопоставления заявок:</t>
  </si>
  <si>
    <t>17.</t>
  </si>
  <si>
    <t>Место подачи зевок на участие в закупку:</t>
  </si>
  <si>
    <t>Семь рабочих дней с даты окончания срока подачи заявок</t>
  </si>
  <si>
    <t>tender@bzklinika.ru</t>
  </si>
  <si>
    <t>119146 г. Москва, Комсомольский проспект, д. 28</t>
  </si>
  <si>
    <t>123308 г. Москва, Маршала Жукова д.4</t>
  </si>
  <si>
    <r>
      <t>Наименование (фирменное наименование) (полное и сокращенное наименование организации либо ФИО участника</t>
    </r>
    <r>
      <rPr>
        <sz val="12"/>
        <color rgb="FF000000"/>
        <rFont val="Times New Roman"/>
        <family val="1"/>
        <charset val="204"/>
      </rPr>
      <t xml:space="preserve"> – физического лица, в том числе зарегистрированного в качестве индивидуального предпринимателя).</t>
    </r>
  </si>
  <si>
    <t>Организационно-правовая форма.</t>
  </si>
  <si>
    <t>ИНН, КПП, ОГРН / паспортные данные для физических лиц.</t>
  </si>
  <si>
    <t>Юридический адрес (страна, адрес).</t>
  </si>
  <si>
    <t>Фактический адрес (страна, адрес).</t>
  </si>
  <si>
    <t>Почтовый адрес (страна, адрес).</t>
  </si>
  <si>
    <t>Телефоны (с указанием кода города).</t>
  </si>
  <si>
    <t>Адрес электронной почты.</t>
  </si>
  <si>
    <t>Адрес сайта.</t>
  </si>
  <si>
    <t>Банковские реквизиты (наименование и адрес банка, номер расчетного счета в банке, прочие банковские реквизиты).</t>
  </si>
  <si>
    <t>ФИО Генерального директора</t>
  </si>
  <si>
    <r>
      <t xml:space="preserve">ФИО уполномоченного лица, обладающего полномочиями подписывать документы </t>
    </r>
    <r>
      <rPr>
        <sz val="12"/>
        <color rgb="FF000000"/>
        <rFont val="Times New Roman"/>
        <family val="1"/>
        <charset val="204"/>
      </rPr>
      <t>с указанием должности, контактного телефона и адреса электронной почты. Приложить доверенность.</t>
    </r>
  </si>
  <si>
    <t xml:space="preserve">Дополнительные сведения в зависимости от предмета закупки (данные подтверждающие компетенцию и квалификацию поставщика в выполнении требуемых услуг/работ): </t>
  </si>
  <si>
    <t xml:space="preserve"> - лицензии;</t>
  </si>
  <si>
    <t xml:space="preserve"> - сертификаты авторизированного партнера/дилера;</t>
  </si>
  <si>
    <t xml:space="preserve"> -лицензионная цепочка поставок;</t>
  </si>
  <si>
    <t xml:space="preserve"> - технические мощности;</t>
  </si>
  <si>
    <t xml:space="preserve"> - наличие квалифицированных специалистов в штате;</t>
  </si>
  <si>
    <t xml:space="preserve"> - референс-лист;</t>
  </si>
  <si>
    <t xml:space="preserve"> - копии лицензионных соглашений с B27 авторизационными письмами ресселеров ПО;</t>
  </si>
  <si>
    <r>
      <t xml:space="preserve"> - </t>
    </r>
    <r>
      <rPr>
        <sz val="12"/>
        <color rgb="FF000000"/>
        <rFont val="Times New Roman"/>
        <family val="1"/>
        <charset val="204"/>
      </rPr>
      <t>прочее.</t>
    </r>
  </si>
  <si>
    <t>Анкета контрагента</t>
  </si>
  <si>
    <t>Параметры Технического проекта</t>
  </si>
  <si>
    <t>№п/п</t>
  </si>
  <si>
    <t>Наименование</t>
  </si>
  <si>
    <t>Сведения об Участнике</t>
  </si>
  <si>
    <t>9.</t>
  </si>
  <si>
    <t>Извещение об Открытом тендере</t>
  </si>
  <si>
    <t>_________________________________</t>
  </si>
  <si>
    <t>(Ф.И.О. подписавшего заявку)</t>
  </si>
  <si>
    <t>(должность)</t>
  </si>
  <si>
    <t>(подпись)</t>
  </si>
  <si>
    <t>М.П.</t>
  </si>
  <si>
    <t>…</t>
  </si>
  <si>
    <t>Сотрудник, ответственный за прием документов:</t>
  </si>
  <si>
    <t xml:space="preserve">Сорокоумова Елена Андреевна; 8-495-663-22-19, доб 30-894 </t>
  </si>
  <si>
    <t>Документы подаваемые для участия в тендере:</t>
  </si>
  <si>
    <r>
      <t xml:space="preserve">Отправка на электронную почту </t>
    </r>
    <r>
      <rPr>
        <sz val="11"/>
        <color rgb="FF0000FF"/>
        <rFont val="Times New Roman"/>
        <family val="1"/>
        <charset val="204"/>
      </rPr>
      <t>tender@bzklinika.ru</t>
    </r>
  </si>
  <si>
    <t>Копия Свидетельства о государственной регистрации юридического лица;</t>
  </si>
  <si>
    <t>Копия Свидетельства о постановке на учет в налоговом органе;</t>
  </si>
  <si>
    <t>Копия Действительной выписки из ЕГРЮЛ выданной не позднее, чем за три месяца до момента подачи документов;</t>
  </si>
  <si>
    <t>Копия Устава;</t>
  </si>
  <si>
    <t>Доверенность на лицо, выступающее от имени организации и осуществляющего подписание документов.</t>
  </si>
  <si>
    <t>Анкета контрагента (форма прилагается; подается в двух форматах: excel и скан-копия в формате pdf с печатью и подписью ответственного лица)</t>
  </si>
  <si>
    <t>Способ оплаты:</t>
  </si>
  <si>
    <t>Копии лицензий на осуществляемые виды деятельности, связанные с заключением и выполнением договора</t>
  </si>
  <si>
    <t>-</t>
  </si>
  <si>
    <t>Ответственный куратор по проекту:</t>
  </si>
  <si>
    <t>Место поставки товара:</t>
  </si>
  <si>
    <t xml:space="preserve">см. в прилагаемом Техническом задании </t>
  </si>
  <si>
    <t>В том числе НДС:</t>
  </si>
  <si>
    <t>№</t>
  </si>
  <si>
    <t>Кол-во</t>
  </si>
  <si>
    <t>Цена за ед. с НДС, руб.</t>
  </si>
  <si>
    <t>Срок и условия поставки:</t>
  </si>
  <si>
    <t>Итого, за общий объем с НДС руб.:</t>
  </si>
  <si>
    <t>По каждому из параметров оценки контрагенты (прошедшие аккредитацию) ранжируются от лучших условий к худшим с присвоением баллов, полученные балы по каждому из параметров суммируются. Победитель - контрагент, набравший максимальное число баллов.</t>
  </si>
  <si>
    <t>Сущевский Вал, 12 / Марьина роща /  Вывеска на подложке с объемными буквами (Центральная)</t>
  </si>
  <si>
    <t>Описание</t>
  </si>
  <si>
    <t>Ед. изм</t>
  </si>
  <si>
    <t>Цена за ед.</t>
  </si>
  <si>
    <t>Стоимость
Итого с НДС</t>
  </si>
  <si>
    <t>Подложка из композита
6700*700 мм</t>
  </si>
  <si>
    <t>Композитный материал АКП GROSSBOND, полиэстер, толщина 3 мм, стенка 0.3 мм 
(3 листа: 1500х4000мм)
Глубина подложки 40 мм.</t>
  </si>
  <si>
    <t>м2</t>
  </si>
  <si>
    <t>Порошковое окрашевание в  RAL Prinzenblau  270 30 40   (3 листа: 1500х4000мм)</t>
  </si>
  <si>
    <t>Фрезеровка АКП в 3 прохода (в т.ч. 3 сверла)</t>
  </si>
  <si>
    <t>м.п.</t>
  </si>
  <si>
    <t>Объёмные световые буквы
высота буквы: 400 мм
количество букв: 11</t>
  </si>
  <si>
    <t xml:space="preserve"> - Лицевая поверхность - Акриловое стекло PLEXIGLAS, экструзионное, толщина 3 мм, молочный, транслюцентная пленка 3М</t>
  </si>
  <si>
    <t xml:space="preserve"> - Боковая стенка - ПВХ 3 мм, белый вспененый ПВХ UNEXT-Strong
Глубина объёмных элементов 60 мм</t>
  </si>
  <si>
    <t xml:space="preserve"> - Задняя часть буквы - ПВХ 8 мм, белый вспененый ПВХ UNEXT-Strong</t>
  </si>
  <si>
    <t xml:space="preserve"> - Фрезеровка материала в 2 прогона (ПВХ/акрил)</t>
  </si>
  <si>
    <t>м.п</t>
  </si>
  <si>
    <t xml:space="preserve"> - Зачистка, сортировка букв ручная</t>
  </si>
  <si>
    <t>чел/ч</t>
  </si>
  <si>
    <t xml:space="preserve"> - Внутрення подсветка: светодиодные модули Piton Aero 3 CW-H 3-диодный белый  с линзой, IP67</t>
  </si>
  <si>
    <t>шт.</t>
  </si>
  <si>
    <t xml:space="preserve"> - Блок питания: Piton Р200Мас-12V</t>
  </si>
  <si>
    <t xml:space="preserve"> - Кабель силовой ВВГнг(А)-LS 3*2,5</t>
  </si>
  <si>
    <t xml:space="preserve"> - Сборка букв ручная</t>
  </si>
  <si>
    <t>Световой логотип
высота логотипа: 600 мм</t>
  </si>
  <si>
    <t xml:space="preserve"> - Блок питания: Piton Р200Мас-12V (учтено в буквах)</t>
  </si>
  <si>
    <t xml:space="preserve"> - Кабель силовой ВВГнг(А)-LS 3*2,5 (учтено в буквах)</t>
  </si>
  <si>
    <t>Рама алюм. прорфиль 25*25*2 мм</t>
  </si>
  <si>
    <t>Алюминиевая профильная труба 25*25*2 мм</t>
  </si>
  <si>
    <t>Крепежные элементы</t>
  </si>
  <si>
    <t>метизы: саморезы, дюбеля,  , закладная рама для крепления</t>
  </si>
  <si>
    <t>комплект</t>
  </si>
  <si>
    <t>Ночной демонтаж старых вывесок (с 21 до 7)</t>
  </si>
  <si>
    <t>услуга</t>
  </si>
  <si>
    <t>Утилизация старых вывесок</t>
  </si>
  <si>
    <t>Ночная доставка новых вывесок (с 21 до 7)</t>
  </si>
  <si>
    <t>Ночной монтаж вывесок (с 21 до 7)</t>
  </si>
  <si>
    <t>Итого, с НДС:</t>
  </si>
  <si>
    <t>Сущевский Вал, 12 / Марьина роща /  Вывеска на подложке с объемными буквами (Боковая Левая)</t>
  </si>
  <si>
    <t>Подложка из композита
6250*700 мм</t>
  </si>
  <si>
    <t>Композитный материал АКП GROSSBOND, полиэстер, толщина 3 мм, стенка 0.3 мм 
(2 листа: 1500х4000мм)
Глубина подложки 40 мм.</t>
  </si>
  <si>
    <t>Порошковое окрашевание в  RAL Prinzenblau  270 30 40   (2 листа: 1500х4000мм)</t>
  </si>
  <si>
    <t>Объёмные световые буквы
высота буквы: 370 мм
количество букв: 11</t>
  </si>
  <si>
    <t xml:space="preserve"> - Боковая стенка - ПВХ 3 мм, белый вспененый ПВХ UNEXT-Strong, усиливается алюминием 
Глубина объёмных элементов 60 мм</t>
  </si>
  <si>
    <t>Световой логотип
высота логотипа: 555 мм</t>
  </si>
  <si>
    <t>Сущевский Вал, 12 / Марьина роща /  Вывеска на подложке с объемными буквами (Боковая Правая)</t>
  </si>
  <si>
    <t>Сущевский Вал, 12 / Марьина роща /  Вывеска на подложке с объемными буквами (Вход в детское отделение)</t>
  </si>
  <si>
    <t>Подложка из композита
2270*400 мм</t>
  </si>
  <si>
    <t>Композитный материал АКП GROSSBOND, полиэстер, толщина 3 мм, стенка 0.3 мм 
(1 лист: 1500х4000мм)
Глубина подложки 40 мм.</t>
  </si>
  <si>
    <t>Порошковое окрашевание в  RAL Prinzenblau  270 30 40   (1 лист: 1500х4000мм)</t>
  </si>
  <si>
    <t>Объёмные световые буквы
высота буквы: 140 мм
количество букв: 14</t>
  </si>
  <si>
    <t xml:space="preserve"> - Блок питания: Piton Р1500Мас-12V</t>
  </si>
  <si>
    <t>Световой логотип
высота логотипа: 210 мм</t>
  </si>
  <si>
    <t xml:space="preserve"> - Блок питания: Piton Р150Мас-12V (учтено в буквах)</t>
  </si>
  <si>
    <t>Комсомольский проспект, 28 / МДМ /  Световые короба (Центральный вход)</t>
  </si>
  <si>
    <t>Световой короб 
2300х1100 мм
2 шт
высота букв: 
Ингоклиника 170 мм 
Многопрофильная 115 мм
клиника 320 мм</t>
  </si>
  <si>
    <t>Короб из композитного материала АКП GROSSBOND, полиэстер, толщина 3 мм, стенка 0.3 мм 
(2 листа: 1500х4000мм)
Глубина короба 150 мм.</t>
  </si>
  <si>
    <t xml:space="preserve"> - Порошковое окрашевание в  RAL Prinzenblau  270 30 40   (3 листа: 1500х4000мм)</t>
  </si>
  <si>
    <t xml:space="preserve"> - Фрезеровка АКП в 3 прохода (в т.ч. 3 сверла)</t>
  </si>
  <si>
    <t xml:space="preserve"> - Алюминиевый уголок 20х20 мм с полимерным окрашиванием</t>
  </si>
  <si>
    <t xml:space="preserve">Лицевая поверхность: АКП с инкрустацией акриловым стеклом </t>
  </si>
  <si>
    <t xml:space="preserve"> - Фрезеровка АКП (лицевой поверхности) для инкрустации</t>
  </si>
  <si>
    <t xml:space="preserve"> - Акриловое стекло PLEXIGLAS, экструзионное, толщина 3 мм, молочный </t>
  </si>
  <si>
    <t xml:space="preserve"> - Фрезеровка акрила в 1 прогон</t>
  </si>
  <si>
    <t xml:space="preserve"> - Короб из ПВХ 3 мм для светодиодов</t>
  </si>
  <si>
    <t xml:space="preserve">м2 </t>
  </si>
  <si>
    <t xml:space="preserve">Световой короб 
1100х1100 мм
2 шт
высота букв:
Логотип 255 мм
Вход 170 мм
</t>
  </si>
  <si>
    <t>Короб из композитного материала АКП GROSSBOND, полиэстер, толщина 3 мм, стенка 0.3 мм 
(1 лист: 1500х4000мм)
Глубина короба 150 мм.</t>
  </si>
  <si>
    <t xml:space="preserve"> - Блок питания: Piton Р150Мас-12V</t>
  </si>
  <si>
    <t>Комсомольский проспект, 28 / МДМ /  Световой короб (Вход в десткое отделение)</t>
  </si>
  <si>
    <t>Световой короб 
2300х700 мм
1 шт
высота букв:
Ингоклиника 150 мм
Логотип 225 мм</t>
  </si>
  <si>
    <t xml:space="preserve"> - Порошковое окрашевание в  RAL Prinzenblau  270 30 40   (1 лист: 1500х4000мм)</t>
  </si>
  <si>
    <t>Русаковская, 22 /Сокольники / Вывеска на подложке с объемными буквами</t>
  </si>
  <si>
    <t>Подложка из композита
6200*2000 мм</t>
  </si>
  <si>
    <t>Композитный материал АКП GROSSBOND, полиэстер, толщина 3 мм, стенка 0.3 мм 
(4 листа: 1500х4000мм)
Глубина подложки 60 мм.</t>
  </si>
  <si>
    <t>Порошковое окрашевание в  RAL Prinzenblau  270 30 40   (4 листа: 1500х4000мм)</t>
  </si>
  <si>
    <t>Объёмные световые буквы
высота буквы: 250 мм
количество букв: 18</t>
  </si>
  <si>
    <t xml:space="preserve">Световой логотип
высота логотипа: 375 мм
</t>
  </si>
  <si>
    <t>Мытная,58 /Тульская /  Вывеска на подложке с объемными буквами (Центральная)</t>
  </si>
  <si>
    <t>Подложка из композита
3800*500 мм</t>
  </si>
  <si>
    <t>Объёмные световые буквы
высота буквы: 160 мм
количество букв: 18</t>
  </si>
  <si>
    <t>Световой логотип
высота логотипа: 240 мм</t>
  </si>
  <si>
    <t>Рочдельская, 15 с35 / Красная Пресня /  Вывеска  без подложки с объемными буквами</t>
  </si>
  <si>
    <t>Объёмные световые буквы                                                       Размер вывески с лого 2000*160 мм</t>
  </si>
  <si>
    <t>высота буквы: 150 мм</t>
  </si>
  <si>
    <t xml:space="preserve"> - Боковая стенка - ПВХ 3 мм, белый вспененый ПВХ UNEXT-Strong, усиливается алюминием</t>
  </si>
  <si>
    <t>количество букв: 11</t>
  </si>
  <si>
    <t>Глубина объёмных элементов 60 мм</t>
  </si>
  <si>
    <r>
      <t xml:space="preserve">Световой логотип
</t>
    </r>
    <r>
      <rPr>
        <b/>
        <sz val="11"/>
        <rFont val="Calibri"/>
        <family val="2"/>
        <charset val="204"/>
        <scheme val="minor"/>
      </rPr>
      <t>высота логотипа: 360 мм</t>
    </r>
  </si>
  <si>
    <t>метизы: саморезы, дюбеля,  пленка, скотч</t>
  </si>
  <si>
    <t>Ленинградский проспект, 75 к1 /Сокол/  Вывеска без подложки с объемными буквами</t>
  </si>
  <si>
    <t>Объёмные световые буквы                                                           Размер вывески с лого 2300*160 мм</t>
  </si>
  <si>
    <t>высота буквы: 160 мм</t>
  </si>
  <si>
    <t xml:space="preserve"> - Боковая стенка - ПВХ 3 мм, белый вспененый ПВХ UNEXT-Strong</t>
  </si>
  <si>
    <t>Ленинградский проспект, 75 к1 /Сокол/  Панель кронштейн</t>
  </si>
  <si>
    <t>Объёмные световые буквы</t>
  </si>
  <si>
    <t>Размер 500*500*80</t>
  </si>
  <si>
    <t>Глубина объёмных элементов 80 мм</t>
  </si>
  <si>
    <t xml:space="preserve"> - Сборка панель-кронштейна ручная</t>
  </si>
  <si>
    <t>Профильная труба 25*25*2 мм</t>
  </si>
  <si>
    <t>метизы: саморезы, дюбеля,</t>
  </si>
  <si>
    <t>Последний переулок,28 /Сретенский бульвар/Чистые пруды /  Вывеска на прозрачной подложке с объемными буквами (Центральная)</t>
  </si>
  <si>
    <t>Подложка из акрила прозрачного 8 мм, окнтовка - металлический П-образный профиль
2350*1100 мм</t>
  </si>
  <si>
    <t xml:space="preserve"> Монтолитный поликарбонат прозрачный 8мм</t>
  </si>
  <si>
    <t>П-образный профиль</t>
  </si>
  <si>
    <t>Объёмные световые буквы
высота буквы:160 мм
количество букв: 11</t>
  </si>
  <si>
    <t>Последний переулок,28 /Сретенский бульвар/Чистые пруды /  Вывеска на подложке с объемными буквами (Въезд на парковку)</t>
  </si>
  <si>
    <t>Подложка из композита
3000*500 мм</t>
  </si>
  <si>
    <t>Объёмные световые буквы
высота буквы: 160 мм
количество букв: 11</t>
  </si>
  <si>
    <r>
      <t xml:space="preserve">Световой логотип
высота логотипа: </t>
    </r>
    <r>
      <rPr>
        <b/>
        <sz val="11"/>
        <color rgb="FFFF0000"/>
        <rFont val="Calibri"/>
        <family val="2"/>
        <charset val="204"/>
        <scheme val="minor"/>
      </rPr>
      <t>375 мм</t>
    </r>
  </si>
  <si>
    <t>Последний переулок,28 /Сретенский бульвар/Чистые пруды /  Панель кронштейн 2 шт. (Центральный вход/въезд на парковку)</t>
  </si>
  <si>
    <t>Панель кронштейн</t>
  </si>
  <si>
    <t>Размер 600*600*80 мм</t>
  </si>
  <si>
    <t>Допустимо сделать 800*800 мм</t>
  </si>
  <si>
    <t>Рязанский проспект 2Б /Нижегородская/  Вывеска (Центральный вход)</t>
  </si>
  <si>
    <t>Объёмные световые буквы                                                                         Размер вывески с лого 5210*320 мм</t>
  </si>
  <si>
    <t>высота буквы: 320 мм</t>
  </si>
  <si>
    <t>Световой логотип
высота логотипа: 480 мм</t>
  </si>
  <si>
    <t>Рязанский проспект 2Б /Нижегородская/панель кронштейн</t>
  </si>
  <si>
    <t>Размер 600*600*80</t>
  </si>
  <si>
    <t>Рязанский проспект 2Б /Нижегородская/  Крышная конструкция</t>
  </si>
  <si>
    <t xml:space="preserve"> - Лицевая поверхность - Акриловое стекло PLEXIGLAS, экструзивное, толщина 3 мм, молочное </t>
  </si>
  <si>
    <t>Виниловая плёнка</t>
  </si>
  <si>
    <t xml:space="preserve"> -Боковая часть буквы- алюминиевый лист 2 мм</t>
  </si>
  <si>
    <t xml:space="preserve"> - Задняя часть буквы - алюминиевый лист 3 мм</t>
  </si>
  <si>
    <t>Внутренняя подсветка: светодиодные модули ip 67, линзованные</t>
  </si>
  <si>
    <t>Блоки питания mean well 200</t>
  </si>
  <si>
    <t>метизы комплект</t>
  </si>
  <si>
    <t xml:space="preserve"> - Фрезеровка</t>
  </si>
  <si>
    <t>Сварка букв</t>
  </si>
  <si>
    <t>Порошковая покраска</t>
  </si>
  <si>
    <t xml:space="preserve"> - Сборка </t>
  </si>
  <si>
    <t>установка электрики\ электроподключение</t>
  </si>
  <si>
    <t>Металорама для установки букв и логотипа</t>
  </si>
  <si>
    <t>Труба 80х80х3 мм</t>
  </si>
  <si>
    <t>пог м</t>
  </si>
  <si>
    <t xml:space="preserve"> Труба 40х40х3 мм</t>
  </si>
  <si>
    <t>Труба 20х20 х2 мм</t>
  </si>
  <si>
    <t>Метизы</t>
  </si>
  <si>
    <t>Сварка</t>
  </si>
  <si>
    <t>Покраска</t>
  </si>
  <si>
    <t>Монтажные работы</t>
  </si>
  <si>
    <t>Монтаж\ установка рамы</t>
  </si>
  <si>
    <t>Монтаж\ установка букв и логотипа</t>
  </si>
  <si>
    <t>Электроподключение</t>
  </si>
  <si>
    <t>Автотранспорт, спецтехника</t>
  </si>
  <si>
    <t>Автовышка 28 метров смена 6 часов</t>
  </si>
  <si>
    <t>Автомобиль грузовой</t>
  </si>
  <si>
    <r>
      <t xml:space="preserve">Заявки на участие подаются в срок </t>
    </r>
    <r>
      <rPr>
        <sz val="11"/>
        <color rgb="FF0000FF"/>
        <rFont val="Times New Roman"/>
        <family val="1"/>
        <charset val="204"/>
      </rPr>
      <t>до 18:00 05.07.2022</t>
    </r>
  </si>
  <si>
    <t>Услуги по согласованию, изготовлению и установке наружных, информационных конструкций (вывесок) в филиалах ООО «Клиника ЛМС» в г. Москва</t>
  </si>
  <si>
    <t>Указано в ТЗ</t>
  </si>
  <si>
    <t>Портфолио</t>
  </si>
  <si>
    <t>Стоимость; Портфолио; Опыт работы</t>
  </si>
  <si>
    <t xml:space="preserve">Решетникова Татьяна t.reshetnikova@bzklinika.ru Тел.  +7(495)663-22-19 </t>
  </si>
  <si>
    <t>Высылается по запросу на адрес  t.reshetnikova@bzklinika.ru</t>
  </si>
  <si>
    <t>Безналичный расчет; Предоплата производится в размере 70 % процентов стоимости заказа, оплачивается Заказчиком путем перечисления денежных средств на расчетный счет Исполнителя в течение 3 (трех) дней с момента подписания договора;</t>
  </si>
  <si>
    <t>Таблица цен Кратко и Подробно (форма прилагается; подается в двух форматах: excel и скан-копия в формате pdf с печатью и подписью ответственного лица)</t>
  </si>
  <si>
    <t>Подготовка документации для  получения разрешения на установку крышной  конструкции и проведения согласования конструкции с  с Москомархитектурой / Департаментом СМИ и рекламы.</t>
  </si>
  <si>
    <t>Замеры крышной конструкции</t>
  </si>
  <si>
    <t>Подготовка дизайн-проекта и макета в векторе для согласования с городом и изготовления.</t>
  </si>
  <si>
    <t>Сущевский Вал 12 /Марьина Роща/  Крышная конструкция</t>
  </si>
  <si>
    <t xml:space="preserve">Объёмные световые буквы  "ИНГОКЛИНИКА" высота  1290мм. </t>
  </si>
  <si>
    <t xml:space="preserve">Объёмный  световой Логотип  высота  1 980 мм. </t>
  </si>
  <si>
    <r>
      <t>Объёмные световые буквы "ИНГОКЛИНИКА" высота</t>
    </r>
    <r>
      <rPr>
        <b/>
        <sz val="11"/>
        <color theme="1"/>
        <rFont val="Calibri"/>
        <family val="2"/>
        <charset val="204"/>
        <scheme val="minor"/>
      </rPr>
      <t xml:space="preserve"> 930 мм.</t>
    </r>
    <r>
      <rPr>
        <b/>
        <sz val="11"/>
        <rFont val="Calibri"/>
        <family val="2"/>
        <charset val="204"/>
        <scheme val="minor"/>
      </rPr>
      <t xml:space="preserve"> </t>
    </r>
  </si>
  <si>
    <t xml:space="preserve">Объёмный световой  Логотип  высота  1 420 мм.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</si>
</sst>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&quot;₽&quot;"/>
    <numFmt numFmtId="165" formatCode="#\ ##0.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Arial"/>
      <family val="2"/>
      <charset val="204"/>
    </font>
    <font>
      <sz val="13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0"/>
      <color rgb="FF0000FF"/>
      <name val="Arial"/>
      <family val="2"/>
      <charset val="204"/>
    </font>
    <font>
      <sz val="11"/>
      <color rgb="FF0000FF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i/>
      <sz val="11"/>
      <color rgb="FF0000FF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2EFDA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</borders>
  <cellStyleXfs count="8">
    <xf numFmtId="0" fontId="0" fillId="0" borderId="0"/>
    <xf numFmtId="0" fontId="18" fillId="0" borderId="0"/>
    <xf numFmtId="0" fontId="21" fillId="0" borderId="0" applyNumberForma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2" fillId="0" borderId="0">
      <alignment vertical="center"/>
    </xf>
    <xf numFmtId="0" fontId="2" fillId="0" borderId="0"/>
  </cellStyleXfs>
  <cellXfs count="230">
    <xf numFmtId="0" fontId="0" fillId="0" borderId="0" xfId="0"/>
    <xf numFmtId="0" fontId="8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0" fontId="10" fillId="0" borderId="0" xfId="0" applyFont="1"/>
    <xf numFmtId="0" fontId="11" fillId="0" borderId="0" xfId="0" applyFont="1" applyAlignment="1">
      <alignment wrapText="1"/>
    </xf>
    <xf numFmtId="0" fontId="13" fillId="0" borderId="2" xfId="0" applyFont="1" applyBorder="1" applyAlignment="1">
      <alignment vertical="center" wrapText="1"/>
    </xf>
    <xf numFmtId="0" fontId="0" fillId="0" borderId="2" xfId="0" applyBorder="1"/>
    <xf numFmtId="0" fontId="11" fillId="0" borderId="2" xfId="0" applyFont="1" applyBorder="1" applyAlignment="1">
      <alignment wrapText="1"/>
    </xf>
    <xf numFmtId="0" fontId="7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0" borderId="0" xfId="0" applyFont="1" applyBorder="1" applyAlignment="1">
      <alignment vertical="center"/>
    </xf>
    <xf numFmtId="0" fontId="0" fillId="2" borderId="0" xfId="0" applyFill="1" applyBorder="1" applyAlignment="1">
      <alignment horizont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Border="1" applyAlignment="1">
      <alignment vertical="center"/>
    </xf>
    <xf numFmtId="0" fontId="8" fillId="2" borderId="0" xfId="0" applyFont="1" applyFill="1"/>
    <xf numFmtId="0" fontId="17" fillId="2" borderId="0" xfId="0" applyFont="1" applyFill="1" applyAlignment="1">
      <alignment wrapText="1"/>
    </xf>
    <xf numFmtId="164" fontId="8" fillId="2" borderId="0" xfId="0" applyNumberFormat="1" applyFont="1" applyFill="1" applyAlignment="1">
      <alignment horizontal="left"/>
    </xf>
    <xf numFmtId="0" fontId="8" fillId="2" borderId="0" xfId="0" applyFont="1" applyFill="1" applyAlignment="1">
      <alignment horizontal="left" vertical="center" wrapText="1"/>
    </xf>
    <xf numFmtId="0" fontId="8" fillId="2" borderId="0" xfId="0" applyFont="1" applyFill="1" applyBorder="1"/>
    <xf numFmtId="0" fontId="9" fillId="2" borderId="0" xfId="0" applyFont="1" applyFill="1" applyBorder="1"/>
    <xf numFmtId="0" fontId="12" fillId="0" borderId="0" xfId="0" applyFont="1" applyAlignment="1">
      <alignment horizontal="justify" vertical="center"/>
    </xf>
    <xf numFmtId="0" fontId="8" fillId="2" borderId="0" xfId="0" applyFont="1" applyFill="1" applyAlignment="1">
      <alignment wrapText="1"/>
    </xf>
    <xf numFmtId="0" fontId="21" fillId="2" borderId="0" xfId="2" applyFill="1"/>
    <xf numFmtId="0" fontId="8" fillId="2" borderId="6" xfId="0" applyFont="1" applyFill="1" applyBorder="1"/>
    <xf numFmtId="0" fontId="20" fillId="2" borderId="0" xfId="5" applyFont="1" applyFill="1" applyBorder="1" applyAlignment="1">
      <alignment horizontal="center" vertical="center" wrapText="1"/>
    </xf>
    <xf numFmtId="0" fontId="4" fillId="2" borderId="0" xfId="5" applyFont="1" applyFill="1"/>
    <xf numFmtId="0" fontId="19" fillId="2" borderId="2" xfId="5" applyFont="1" applyFill="1" applyBorder="1" applyAlignment="1">
      <alignment horizontal="right" vertical="center" wrapText="1"/>
    </xf>
    <xf numFmtId="0" fontId="22" fillId="2" borderId="0" xfId="5" applyFont="1" applyFill="1" applyBorder="1" applyAlignment="1">
      <alignment horizontal="right" vertical="center" wrapText="1"/>
    </xf>
    <xf numFmtId="0" fontId="23" fillId="2" borderId="0" xfId="5" applyFont="1" applyFill="1"/>
    <xf numFmtId="0" fontId="24" fillId="2" borderId="0" xfId="5" applyFont="1" applyFill="1" applyBorder="1" applyAlignment="1">
      <alignment vertical="center"/>
    </xf>
    <xf numFmtId="0" fontId="24" fillId="2" borderId="0" xfId="5" applyFont="1" applyFill="1" applyAlignment="1">
      <alignment vertical="center"/>
    </xf>
    <xf numFmtId="0" fontId="23" fillId="2" borderId="0" xfId="5" applyFont="1" applyFill="1" applyBorder="1" applyAlignment="1">
      <alignment horizontal="center"/>
    </xf>
    <xf numFmtId="0" fontId="20" fillId="2" borderId="0" xfId="5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/>
    </xf>
    <xf numFmtId="0" fontId="2" fillId="0" borderId="0" xfId="6" applyAlignment="1">
      <alignment vertical="center" wrapText="1"/>
    </xf>
    <xf numFmtId="0" fontId="25" fillId="0" borderId="0" xfId="6" applyFont="1" applyAlignment="1">
      <alignment vertical="center" wrapText="1"/>
    </xf>
    <xf numFmtId="0" fontId="23" fillId="0" borderId="0" xfId="6" applyFont="1" applyAlignment="1">
      <alignment vertical="center" wrapText="1"/>
    </xf>
    <xf numFmtId="0" fontId="2" fillId="0" borderId="0" xfId="7"/>
    <xf numFmtId="0" fontId="2" fillId="4" borderId="11" xfId="6" applyFill="1" applyBorder="1" applyAlignment="1">
      <alignment horizontal="center" vertical="center" wrapText="1"/>
    </xf>
    <xf numFmtId="0" fontId="2" fillId="4" borderId="2" xfId="6" applyFont="1" applyFill="1" applyBorder="1" applyAlignment="1">
      <alignment horizontal="center" vertical="center" wrapText="1"/>
    </xf>
    <xf numFmtId="0" fontId="2" fillId="4" borderId="2" xfId="6" applyFill="1" applyBorder="1" applyAlignment="1">
      <alignment horizontal="center" vertical="center" wrapText="1"/>
    </xf>
    <xf numFmtId="0" fontId="23" fillId="4" borderId="2" xfId="6" applyFont="1" applyFill="1" applyBorder="1" applyAlignment="1">
      <alignment horizontal="center" vertical="center" wrapText="1"/>
    </xf>
    <xf numFmtId="0" fontId="2" fillId="5" borderId="12" xfId="7" applyFill="1" applyBorder="1" applyAlignment="1">
      <alignment horizontal="center" vertical="center" wrapText="1"/>
    </xf>
    <xf numFmtId="0" fontId="2" fillId="0" borderId="2" xfId="6" applyFont="1" applyBorder="1" applyAlignment="1">
      <alignment vertical="center" wrapText="1"/>
    </xf>
    <xf numFmtId="0" fontId="2" fillId="0" borderId="2" xfId="6" applyBorder="1" applyAlignment="1">
      <alignment horizontal="center" vertical="center" wrapText="1"/>
    </xf>
    <xf numFmtId="4" fontId="2" fillId="0" borderId="2" xfId="6" applyNumberFormat="1" applyBorder="1" applyAlignment="1">
      <alignment horizontal="center" vertical="center" wrapText="1"/>
    </xf>
    <xf numFmtId="4" fontId="23" fillId="0" borderId="2" xfId="6" applyNumberFormat="1" applyFont="1" applyBorder="1" applyAlignment="1">
      <alignment horizontal="center" vertical="center" wrapText="1"/>
    </xf>
    <xf numFmtId="4" fontId="23" fillId="0" borderId="12" xfId="6" applyNumberFormat="1" applyFont="1" applyBorder="1" applyAlignment="1">
      <alignment horizontal="center" vertical="center" wrapText="1"/>
    </xf>
    <xf numFmtId="4" fontId="0" fillId="0" borderId="0" xfId="6" applyNumberFormat="1" applyFont="1" applyAlignment="1">
      <alignment vertical="center" wrapText="1"/>
    </xf>
    <xf numFmtId="0" fontId="2" fillId="0" borderId="0" xfId="6" applyFont="1" applyAlignment="1">
      <alignment vertical="center" wrapText="1"/>
    </xf>
    <xf numFmtId="0" fontId="0" fillId="0" borderId="2" xfId="6" applyFont="1" applyBorder="1" applyAlignment="1">
      <alignment horizontal="center" vertical="center" wrapText="1"/>
    </xf>
    <xf numFmtId="4" fontId="2" fillId="0" borderId="0" xfId="6" applyNumberFormat="1" applyAlignment="1">
      <alignment vertical="center" wrapText="1"/>
    </xf>
    <xf numFmtId="0" fontId="0" fillId="0" borderId="2" xfId="6" applyFont="1" applyBorder="1" applyAlignment="1">
      <alignment vertical="center" wrapText="1"/>
    </xf>
    <xf numFmtId="0" fontId="23" fillId="0" borderId="2" xfId="6" applyFont="1" applyBorder="1" applyAlignment="1">
      <alignment horizontal="center" vertical="center" wrapText="1"/>
    </xf>
    <xf numFmtId="4" fontId="23" fillId="0" borderId="2" xfId="6" applyNumberFormat="1" applyFont="1" applyBorder="1" applyAlignment="1">
      <alignment vertical="center" wrapText="1"/>
    </xf>
    <xf numFmtId="0" fontId="2" fillId="0" borderId="2" xfId="6" applyFont="1" applyBorder="1" applyAlignment="1">
      <alignment horizontal="center" vertical="center" wrapText="1"/>
    </xf>
    <xf numFmtId="0" fontId="0" fillId="0" borderId="0" xfId="6" applyFont="1" applyAlignment="1">
      <alignment vertical="center" wrapText="1"/>
    </xf>
    <xf numFmtId="4" fontId="0" fillId="0" borderId="2" xfId="6" applyNumberFormat="1" applyFont="1" applyBorder="1" applyAlignment="1">
      <alignment horizontal="center" vertical="center" wrapText="1"/>
    </xf>
    <xf numFmtId="0" fontId="0" fillId="2" borderId="2" xfId="6" applyFont="1" applyFill="1" applyBorder="1" applyAlignment="1">
      <alignment vertical="center" wrapText="1"/>
    </xf>
    <xf numFmtId="4" fontId="23" fillId="2" borderId="2" xfId="6" applyNumberFormat="1" applyFont="1" applyFill="1" applyBorder="1" applyAlignment="1">
      <alignment horizontal="center" vertical="center" wrapText="1"/>
    </xf>
    <xf numFmtId="0" fontId="2" fillId="2" borderId="2" xfId="6" applyFont="1" applyFill="1" applyBorder="1" applyAlignment="1">
      <alignment vertical="center" wrapText="1"/>
    </xf>
    <xf numFmtId="4" fontId="2" fillId="2" borderId="2" xfId="6" applyNumberFormat="1" applyFill="1" applyBorder="1" applyAlignment="1">
      <alignment horizontal="center" vertical="center" wrapText="1"/>
    </xf>
    <xf numFmtId="0" fontId="0" fillId="0" borderId="11" xfId="6" applyFont="1" applyBorder="1" applyAlignment="1">
      <alignment horizontal="left" vertical="center" wrapText="1"/>
    </xf>
    <xf numFmtId="0" fontId="2" fillId="0" borderId="11" xfId="6" applyFont="1" applyBorder="1" applyAlignment="1">
      <alignment horizontal="left" vertical="center" wrapText="1"/>
    </xf>
    <xf numFmtId="0" fontId="2" fillId="0" borderId="11" xfId="6" applyBorder="1" applyAlignment="1">
      <alignment horizontal="left" vertical="center" wrapText="1"/>
    </xf>
    <xf numFmtId="0" fontId="2" fillId="0" borderId="2" xfId="6" applyBorder="1" applyAlignment="1">
      <alignment vertical="center" wrapText="1"/>
    </xf>
    <xf numFmtId="4" fontId="25" fillId="0" borderId="2" xfId="6" applyNumberFormat="1" applyFont="1" applyBorder="1" applyAlignment="1">
      <alignment horizontal="center" vertical="center" wrapText="1"/>
    </xf>
    <xf numFmtId="0" fontId="27" fillId="0" borderId="2" xfId="6" applyFont="1" applyBorder="1" applyAlignment="1">
      <alignment horizontal="center" vertical="center" wrapText="1"/>
    </xf>
    <xf numFmtId="0" fontId="2" fillId="0" borderId="11" xfId="6" applyBorder="1" applyAlignment="1">
      <alignment horizontal="center" vertical="center" wrapText="1"/>
    </xf>
    <xf numFmtId="0" fontId="25" fillId="0" borderId="2" xfId="6" applyFont="1" applyBorder="1" applyAlignment="1">
      <alignment horizontal="center" vertical="center" wrapText="1"/>
    </xf>
    <xf numFmtId="0" fontId="23" fillId="2" borderId="2" xfId="6" applyFont="1" applyFill="1" applyBorder="1" applyAlignment="1">
      <alignment vertical="center" wrapText="1"/>
    </xf>
    <xf numFmtId="0" fontId="2" fillId="0" borderId="11" xfId="6" applyFont="1" applyFill="1" applyBorder="1" applyAlignment="1">
      <alignment horizontal="left" vertical="center" wrapText="1"/>
    </xf>
    <xf numFmtId="165" fontId="2" fillId="2" borderId="2" xfId="6" applyNumberFormat="1" applyFill="1" applyBorder="1" applyAlignment="1">
      <alignment horizontal="center" vertical="center" wrapText="1"/>
    </xf>
    <xf numFmtId="165" fontId="23" fillId="2" borderId="2" xfId="6" applyNumberFormat="1" applyFont="1" applyFill="1" applyBorder="1" applyAlignment="1">
      <alignment horizontal="center" vertical="center" wrapText="1"/>
    </xf>
    <xf numFmtId="165" fontId="0" fillId="2" borderId="2" xfId="6" applyNumberFormat="1" applyFont="1" applyFill="1" applyBorder="1" applyAlignment="1">
      <alignment horizontal="center" vertical="center" wrapText="1"/>
    </xf>
    <xf numFmtId="0" fontId="0" fillId="0" borderId="11" xfId="6" applyFont="1" applyFill="1" applyBorder="1" applyAlignment="1">
      <alignment horizontal="left" vertical="center" wrapText="1"/>
    </xf>
    <xf numFmtId="4" fontId="27" fillId="0" borderId="12" xfId="6" applyNumberFormat="1" applyFont="1" applyBorder="1" applyAlignment="1">
      <alignment horizontal="center" vertical="center" wrapText="1"/>
    </xf>
    <xf numFmtId="0" fontId="2" fillId="0" borderId="11" xfId="6" applyFont="1" applyBorder="1" applyAlignment="1">
      <alignment horizontal="center" vertical="center" wrapText="1"/>
    </xf>
    <xf numFmtId="0" fontId="23" fillId="0" borderId="2" xfId="6" applyFont="1" applyBorder="1" applyAlignment="1">
      <alignment vertical="center" wrapText="1"/>
    </xf>
    <xf numFmtId="0" fontId="28" fillId="0" borderId="2" xfId="6" applyFont="1" applyBorder="1" applyAlignment="1">
      <alignment vertical="center" wrapText="1"/>
    </xf>
    <xf numFmtId="4" fontId="25" fillId="0" borderId="2" xfId="6" applyNumberFormat="1" applyFont="1" applyBorder="1" applyAlignment="1">
      <alignment vertical="center" wrapText="1"/>
    </xf>
    <xf numFmtId="0" fontId="2" fillId="0" borderId="11" xfId="7" applyBorder="1"/>
    <xf numFmtId="0" fontId="2" fillId="0" borderId="2" xfId="7" applyBorder="1"/>
    <xf numFmtId="0" fontId="25" fillId="0" borderId="2" xfId="7" applyFont="1" applyBorder="1"/>
    <xf numFmtId="0" fontId="23" fillId="0" borderId="12" xfId="7" applyFont="1" applyBorder="1"/>
    <xf numFmtId="0" fontId="2" fillId="2" borderId="2" xfId="6" applyFont="1" applyFill="1" applyBorder="1" applyAlignment="1">
      <alignment horizontal="center" vertical="center" wrapText="1"/>
    </xf>
    <xf numFmtId="0" fontId="2" fillId="0" borderId="11" xfId="6" applyBorder="1" applyAlignment="1">
      <alignment vertical="center" wrapText="1"/>
    </xf>
    <xf numFmtId="0" fontId="25" fillId="0" borderId="2" xfId="6" applyFont="1" applyBorder="1" applyAlignment="1">
      <alignment vertical="center" wrapText="1"/>
    </xf>
    <xf numFmtId="0" fontId="23" fillId="0" borderId="12" xfId="6" applyFont="1" applyBorder="1" applyAlignment="1">
      <alignment vertical="center" wrapText="1"/>
    </xf>
    <xf numFmtId="0" fontId="27" fillId="0" borderId="11" xfId="6" applyFont="1" applyBorder="1" applyAlignment="1">
      <alignment vertical="top" wrapText="1"/>
    </xf>
    <xf numFmtId="0" fontId="26" fillId="0" borderId="11" xfId="6" applyFont="1" applyBorder="1" applyAlignment="1">
      <alignment vertical="top" wrapText="1"/>
    </xf>
    <xf numFmtId="0" fontId="0" fillId="0" borderId="2" xfId="6" applyFont="1" applyFill="1" applyBorder="1" applyAlignment="1">
      <alignment vertical="center" wrapText="1"/>
    </xf>
    <xf numFmtId="0" fontId="30" fillId="5" borderId="11" xfId="7" applyFont="1" applyFill="1" applyBorder="1" applyAlignment="1">
      <alignment horizontal="center" vertical="center" wrapText="1"/>
    </xf>
    <xf numFmtId="0" fontId="30" fillId="5" borderId="2" xfId="7" applyFont="1" applyFill="1" applyBorder="1" applyAlignment="1">
      <alignment horizontal="center" vertical="center" wrapText="1"/>
    </xf>
    <xf numFmtId="0" fontId="2" fillId="5" borderId="2" xfId="7" applyFill="1" applyBorder="1" applyAlignment="1">
      <alignment horizontal="center" vertical="center" wrapText="1"/>
    </xf>
    <xf numFmtId="0" fontId="27" fillId="0" borderId="11" xfId="7" applyFont="1" applyBorder="1" applyAlignment="1">
      <alignment vertical="center" wrapText="1"/>
    </xf>
    <xf numFmtId="0" fontId="30" fillId="0" borderId="2" xfId="7" applyFont="1" applyBorder="1" applyAlignment="1">
      <alignment vertical="center" wrapText="1"/>
    </xf>
    <xf numFmtId="0" fontId="2" fillId="0" borderId="2" xfId="7" applyBorder="1" applyAlignment="1">
      <alignment horizontal="center" vertical="center" wrapText="1"/>
    </xf>
    <xf numFmtId="0" fontId="2" fillId="2" borderId="2" xfId="7" applyFill="1" applyBorder="1" applyAlignment="1">
      <alignment horizontal="center" vertical="center" wrapText="1"/>
    </xf>
    <xf numFmtId="0" fontId="2" fillId="0" borderId="2" xfId="7" applyBorder="1" applyAlignment="1">
      <alignment vertical="center" wrapText="1"/>
    </xf>
    <xf numFmtId="0" fontId="26" fillId="0" borderId="11" xfId="7" applyFont="1" applyBorder="1" applyAlignment="1">
      <alignment vertical="center" wrapText="1"/>
    </xf>
    <xf numFmtId="0" fontId="2" fillId="0" borderId="11" xfId="7" applyBorder="1" applyAlignment="1">
      <alignment vertical="top" wrapText="1"/>
    </xf>
    <xf numFmtId="0" fontId="30" fillId="0" borderId="2" xfId="7" applyFont="1" applyBorder="1" applyAlignment="1">
      <alignment horizontal="center" vertical="center" wrapText="1"/>
    </xf>
    <xf numFmtId="0" fontId="30" fillId="2" borderId="2" xfId="7" applyFont="1" applyFill="1" applyBorder="1" applyAlignment="1">
      <alignment horizontal="center" vertical="center" wrapText="1"/>
    </xf>
    <xf numFmtId="0" fontId="30" fillId="0" borderId="11" xfId="7" applyFont="1" applyBorder="1" applyAlignment="1">
      <alignment vertical="center" wrapText="1"/>
    </xf>
    <xf numFmtId="0" fontId="25" fillId="0" borderId="2" xfId="7" applyFont="1" applyBorder="1" applyAlignment="1">
      <alignment horizontal="center" vertical="center" wrapText="1"/>
    </xf>
    <xf numFmtId="0" fontId="30" fillId="0" borderId="11" xfId="7" applyFont="1" applyBorder="1" applyAlignment="1">
      <alignment horizontal="center" vertical="center" wrapText="1"/>
    </xf>
    <xf numFmtId="0" fontId="26" fillId="0" borderId="2" xfId="7" applyFont="1" applyBorder="1" applyAlignment="1">
      <alignment horizontal="center" vertical="center" wrapText="1"/>
    </xf>
    <xf numFmtId="4" fontId="2" fillId="0" borderId="12" xfId="7" applyNumberFormat="1" applyBorder="1" applyAlignment="1">
      <alignment horizontal="center" vertical="center" wrapText="1"/>
    </xf>
    <xf numFmtId="0" fontId="27" fillId="0" borderId="11" xfId="7" applyFont="1" applyFill="1" applyBorder="1" applyAlignment="1">
      <alignment vertical="center" wrapText="1"/>
    </xf>
    <xf numFmtId="0" fontId="23" fillId="2" borderId="2" xfId="7" applyFont="1" applyFill="1" applyBorder="1" applyAlignment="1">
      <alignment vertical="center" wrapText="1"/>
    </xf>
    <xf numFmtId="0" fontId="23" fillId="0" borderId="11" xfId="7" applyFont="1" applyFill="1" applyBorder="1" applyAlignment="1">
      <alignment vertical="top" wrapText="1"/>
    </xf>
    <xf numFmtId="0" fontId="30" fillId="0" borderId="11" xfId="7" applyFont="1" applyFill="1" applyBorder="1" applyAlignment="1">
      <alignment vertical="center" wrapText="1"/>
    </xf>
    <xf numFmtId="0" fontId="2" fillId="0" borderId="12" xfId="7" applyBorder="1" applyAlignment="1">
      <alignment horizontal="center" vertical="center" wrapText="1"/>
    </xf>
    <xf numFmtId="0" fontId="26" fillId="0" borderId="11" xfId="7" applyFont="1" applyFill="1" applyBorder="1" applyAlignment="1">
      <alignment vertical="center" wrapText="1"/>
    </xf>
    <xf numFmtId="0" fontId="30" fillId="2" borderId="2" xfId="7" applyFont="1" applyFill="1" applyBorder="1" applyAlignment="1">
      <alignment vertical="center" wrapText="1"/>
    </xf>
    <xf numFmtId="0" fontId="2" fillId="0" borderId="11" xfId="7" applyFill="1" applyBorder="1" applyAlignment="1">
      <alignment vertical="top" wrapText="1"/>
    </xf>
    <xf numFmtId="0" fontId="30" fillId="2" borderId="11" xfId="7" applyFont="1" applyFill="1" applyBorder="1" applyAlignment="1">
      <alignment vertical="center" wrapText="1"/>
    </xf>
    <xf numFmtId="0" fontId="2" fillId="2" borderId="11" xfId="6" applyFont="1" applyFill="1" applyBorder="1" applyAlignment="1">
      <alignment horizontal="left" vertical="center" wrapText="1"/>
    </xf>
    <xf numFmtId="0" fontId="2" fillId="2" borderId="2" xfId="6" applyFill="1" applyBorder="1" applyAlignment="1">
      <alignment horizontal="center" vertical="center" wrapText="1"/>
    </xf>
    <xf numFmtId="4" fontId="23" fillId="2" borderId="12" xfId="6" applyNumberFormat="1" applyFont="1" applyFill="1" applyBorder="1" applyAlignment="1">
      <alignment horizontal="center" vertical="center" wrapText="1"/>
    </xf>
    <xf numFmtId="0" fontId="0" fillId="2" borderId="2" xfId="6" applyFont="1" applyFill="1" applyBorder="1" applyAlignment="1">
      <alignment horizontal="center" vertical="center" wrapText="1"/>
    </xf>
    <xf numFmtId="0" fontId="23" fillId="2" borderId="2" xfId="6" applyFont="1" applyFill="1" applyBorder="1" applyAlignment="1">
      <alignment horizontal="center" vertical="center" wrapText="1"/>
    </xf>
    <xf numFmtId="4" fontId="23" fillId="2" borderId="2" xfId="6" applyNumberFormat="1" applyFont="1" applyFill="1" applyBorder="1" applyAlignment="1">
      <alignment vertical="center" wrapText="1"/>
    </xf>
    <xf numFmtId="0" fontId="27" fillId="2" borderId="11" xfId="6" applyFont="1" applyFill="1" applyBorder="1" applyAlignment="1">
      <alignment horizontal="left" vertical="top" wrapText="1"/>
    </xf>
    <xf numFmtId="0" fontId="0" fillId="2" borderId="11" xfId="6" applyFont="1" applyFill="1" applyBorder="1" applyAlignment="1">
      <alignment horizontal="left" vertical="center" wrapText="1"/>
    </xf>
    <xf numFmtId="0" fontId="2" fillId="2" borderId="11" xfId="6" applyFill="1" applyBorder="1" applyAlignment="1">
      <alignment horizontal="left" vertical="center" wrapText="1"/>
    </xf>
    <xf numFmtId="0" fontId="2" fillId="2" borderId="2" xfId="6" applyFill="1" applyBorder="1" applyAlignment="1">
      <alignment vertical="center" wrapText="1"/>
    </xf>
    <xf numFmtId="4" fontId="25" fillId="2" borderId="2" xfId="6" applyNumberFormat="1" applyFont="1" applyFill="1" applyBorder="1" applyAlignment="1">
      <alignment horizontal="center" vertical="center" wrapText="1"/>
    </xf>
    <xf numFmtId="0" fontId="2" fillId="2" borderId="2" xfId="7" applyFont="1" applyFill="1" applyBorder="1" applyAlignment="1">
      <alignment vertical="center" wrapText="1"/>
    </xf>
    <xf numFmtId="0" fontId="32" fillId="0" borderId="11" xfId="7" applyFont="1" applyFill="1" applyBorder="1" applyAlignment="1">
      <alignment vertical="center" wrapText="1"/>
    </xf>
    <xf numFmtId="0" fontId="2" fillId="0" borderId="11" xfId="7" applyFont="1" applyFill="1" applyBorder="1" applyAlignment="1">
      <alignment vertical="top" wrapText="1"/>
    </xf>
    <xf numFmtId="0" fontId="2" fillId="2" borderId="11" xfId="7" applyFont="1" applyFill="1" applyBorder="1" applyAlignment="1">
      <alignment vertical="center" wrapText="1"/>
    </xf>
    <xf numFmtId="0" fontId="2" fillId="0" borderId="11" xfId="7" applyFont="1" applyBorder="1" applyAlignment="1">
      <alignment vertical="center" wrapText="1"/>
    </xf>
    <xf numFmtId="0" fontId="2" fillId="0" borderId="2" xfId="7" applyFont="1" applyBorder="1" applyAlignment="1">
      <alignment vertical="center" wrapText="1"/>
    </xf>
    <xf numFmtId="0" fontId="27" fillId="2" borderId="11" xfId="7" applyFont="1" applyFill="1" applyBorder="1" applyAlignment="1">
      <alignment vertical="center" wrapText="1"/>
    </xf>
    <xf numFmtId="0" fontId="23" fillId="2" borderId="11" xfId="7" applyFont="1" applyFill="1" applyBorder="1" applyAlignment="1">
      <alignment vertical="top" wrapText="1"/>
    </xf>
    <xf numFmtId="0" fontId="30" fillId="0" borderId="13" xfId="7" applyFont="1" applyBorder="1" applyAlignment="1">
      <alignment horizontal="center" vertical="center" wrapText="1"/>
    </xf>
    <xf numFmtId="0" fontId="30" fillId="0" borderId="3" xfId="7" applyFont="1" applyBorder="1" applyAlignment="1">
      <alignment horizontal="center" vertical="center" wrapText="1"/>
    </xf>
    <xf numFmtId="0" fontId="26" fillId="0" borderId="3" xfId="7" applyFont="1" applyBorder="1" applyAlignment="1">
      <alignment horizontal="center" vertical="center" wrapText="1"/>
    </xf>
    <xf numFmtId="0" fontId="2" fillId="0" borderId="14" xfId="7" applyBorder="1" applyAlignment="1">
      <alignment horizontal="center" vertical="center" wrapText="1"/>
    </xf>
    <xf numFmtId="0" fontId="23" fillId="0" borderId="2" xfId="6" applyFont="1" applyBorder="1" applyAlignment="1">
      <alignment horizontal="center" vertical="center"/>
    </xf>
    <xf numFmtId="0" fontId="2" fillId="0" borderId="15" xfId="7" applyBorder="1"/>
    <xf numFmtId="0" fontId="2" fillId="0" borderId="16" xfId="7" applyBorder="1"/>
    <xf numFmtId="0" fontId="27" fillId="0" borderId="16" xfId="6" applyFont="1" applyBorder="1" applyAlignment="1">
      <alignment horizontal="center" vertical="center" wrapText="1"/>
    </xf>
    <xf numFmtId="4" fontId="23" fillId="2" borderId="17" xfId="6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left" vertical="top" wrapText="1"/>
    </xf>
    <xf numFmtId="4" fontId="19" fillId="2" borderId="2" xfId="5" applyNumberFormat="1" applyFont="1" applyFill="1" applyBorder="1" applyAlignment="1">
      <alignment horizontal="right" vertical="center" wrapText="1"/>
    </xf>
    <xf numFmtId="0" fontId="2" fillId="0" borderId="2" xfId="6" applyBorder="1" applyAlignment="1">
      <alignment horizontal="center" vertical="center" wrapText="1"/>
    </xf>
    <xf numFmtId="0" fontId="26" fillId="0" borderId="13" xfId="6" applyFont="1" applyBorder="1" applyAlignment="1">
      <alignment horizontal="left" vertical="center" wrapText="1"/>
    </xf>
    <xf numFmtId="0" fontId="0" fillId="0" borderId="3" xfId="6" applyFont="1" applyBorder="1" applyAlignment="1">
      <alignment vertical="center" wrapText="1"/>
    </xf>
    <xf numFmtId="0" fontId="2" fillId="0" borderId="3" xfId="6" applyBorder="1" applyAlignment="1">
      <alignment horizontal="center" vertical="center" wrapText="1"/>
    </xf>
    <xf numFmtId="4" fontId="2" fillId="0" borderId="3" xfId="6" applyNumberFormat="1" applyBorder="1" applyAlignment="1">
      <alignment horizontal="center" vertical="center" wrapText="1"/>
    </xf>
    <xf numFmtId="0" fontId="25" fillId="0" borderId="3" xfId="7" applyFont="1" applyBorder="1" applyAlignment="1">
      <alignment horizontal="center" vertical="center" wrapText="1"/>
    </xf>
    <xf numFmtId="4" fontId="23" fillId="2" borderId="14" xfId="6" applyNumberFormat="1" applyFont="1" applyFill="1" applyBorder="1" applyAlignment="1">
      <alignment horizontal="center" vertical="center" wrapText="1"/>
    </xf>
    <xf numFmtId="0" fontId="2" fillId="0" borderId="2" xfId="6" applyBorder="1" applyAlignment="1">
      <alignment horizontal="center" vertical="center" wrapText="1"/>
    </xf>
    <xf numFmtId="0" fontId="2" fillId="0" borderId="2" xfId="7" applyBorder="1" applyAlignment="1">
      <alignment horizontal="center" vertical="center" wrapText="1"/>
    </xf>
    <xf numFmtId="0" fontId="2" fillId="0" borderId="2" xfId="7" applyBorder="1" applyAlignment="1">
      <alignment vertical="center" wrapText="1"/>
    </xf>
    <xf numFmtId="0" fontId="1" fillId="0" borderId="11" xfId="6" applyFont="1" applyBorder="1" applyAlignment="1">
      <alignment horizontal="left" vertical="center" wrapText="1"/>
    </xf>
    <xf numFmtId="0" fontId="1" fillId="0" borderId="2" xfId="6" applyFont="1" applyBorder="1" applyAlignment="1">
      <alignment horizontal="center" vertical="center" wrapText="1"/>
    </xf>
    <xf numFmtId="0" fontId="2" fillId="0" borderId="2" xfId="7" applyBorder="1" applyAlignment="1">
      <alignment horizontal="center" vertical="center" wrapText="1"/>
    </xf>
    <xf numFmtId="0" fontId="2" fillId="0" borderId="2" xfId="7" applyBorder="1" applyAlignment="1">
      <alignment vertical="center" wrapText="1"/>
    </xf>
    <xf numFmtId="0" fontId="30" fillId="5" borderId="18" xfId="7" applyFont="1" applyFill="1" applyBorder="1" applyAlignment="1">
      <alignment horizontal="center" vertical="center" wrapText="1"/>
    </xf>
    <xf numFmtId="0" fontId="30" fillId="5" borderId="4" xfId="7" applyFont="1" applyFill="1" applyBorder="1" applyAlignment="1">
      <alignment horizontal="center" vertical="center" wrapText="1"/>
    </xf>
    <xf numFmtId="0" fontId="2" fillId="5" borderId="4" xfId="7" applyFill="1" applyBorder="1" applyAlignment="1">
      <alignment horizontal="center" vertical="center" wrapText="1"/>
    </xf>
    <xf numFmtId="0" fontId="2" fillId="5" borderId="19" xfId="7" applyFill="1" applyBorder="1" applyAlignment="1">
      <alignment horizontal="center" vertical="center" wrapText="1"/>
    </xf>
    <xf numFmtId="0" fontId="2" fillId="0" borderId="20" xfId="7" applyBorder="1"/>
    <xf numFmtId="0" fontId="2" fillId="0" borderId="21" xfId="7" applyBorder="1"/>
    <xf numFmtId="0" fontId="27" fillId="0" borderId="21" xfId="6" applyFont="1" applyBorder="1" applyAlignment="1">
      <alignment horizontal="center" vertical="center" wrapText="1"/>
    </xf>
    <xf numFmtId="4" fontId="23" fillId="2" borderId="22" xfId="6" applyNumberFormat="1" applyFont="1" applyFill="1" applyBorder="1" applyAlignment="1">
      <alignment horizontal="center" vertical="center" wrapText="1"/>
    </xf>
    <xf numFmtId="0" fontId="2" fillId="0" borderId="23" xfId="7" applyBorder="1"/>
    <xf numFmtId="0" fontId="2" fillId="0" borderId="0" xfId="7" applyBorder="1"/>
    <xf numFmtId="0" fontId="25" fillId="0" borderId="0" xfId="6" applyFont="1" applyBorder="1" applyAlignment="1">
      <alignment vertical="center" wrapText="1"/>
    </xf>
    <xf numFmtId="0" fontId="23" fillId="0" borderId="24" xfId="6" applyFont="1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22" fillId="2" borderId="3" xfId="5" applyFont="1" applyFill="1" applyBorder="1" applyAlignment="1">
      <alignment horizontal="center" vertical="center" wrapText="1"/>
    </xf>
    <xf numFmtId="0" fontId="22" fillId="2" borderId="4" xfId="5" applyFont="1" applyFill="1" applyBorder="1" applyAlignment="1">
      <alignment horizontal="center" vertical="center" wrapText="1"/>
    </xf>
    <xf numFmtId="0" fontId="22" fillId="2" borderId="5" xfId="5" applyFont="1" applyFill="1" applyBorder="1" applyAlignment="1">
      <alignment horizontal="right" vertical="center" wrapText="1"/>
    </xf>
    <xf numFmtId="0" fontId="22" fillId="2" borderId="7" xfId="5" applyFont="1" applyFill="1" applyBorder="1" applyAlignment="1">
      <alignment horizontal="right" vertical="center" wrapText="1"/>
    </xf>
    <xf numFmtId="0" fontId="26" fillId="0" borderId="11" xfId="6" applyFont="1" applyBorder="1" applyAlignment="1">
      <alignment horizontal="left" vertical="center" wrapText="1"/>
    </xf>
    <xf numFmtId="0" fontId="29" fillId="3" borderId="20" xfId="7" applyFont="1" applyFill="1" applyBorder="1" applyAlignment="1">
      <alignment horizontal="center" vertical="center" wrapText="1"/>
    </xf>
    <xf numFmtId="0" fontId="29" fillId="3" borderId="21" xfId="7" applyFont="1" applyFill="1" applyBorder="1" applyAlignment="1">
      <alignment horizontal="center" vertical="center" wrapText="1"/>
    </xf>
    <xf numFmtId="0" fontId="29" fillId="3" borderId="22" xfId="7" applyFont="1" applyFill="1" applyBorder="1" applyAlignment="1">
      <alignment horizontal="center" vertical="center" wrapText="1"/>
    </xf>
    <xf numFmtId="0" fontId="27" fillId="0" borderId="11" xfId="6" applyFont="1" applyBorder="1" applyAlignment="1">
      <alignment horizontal="left" vertical="top" wrapText="1"/>
    </xf>
    <xf numFmtId="0" fontId="26" fillId="3" borderId="11" xfId="6" applyFont="1" applyFill="1" applyBorder="1" applyAlignment="1">
      <alignment horizontal="center" vertical="center" wrapText="1"/>
    </xf>
    <xf numFmtId="0" fontId="26" fillId="3" borderId="2" xfId="6" applyFont="1" applyFill="1" applyBorder="1" applyAlignment="1">
      <alignment horizontal="center" vertical="center" wrapText="1"/>
    </xf>
    <xf numFmtId="0" fontId="26" fillId="3" borderId="12" xfId="6" applyFont="1" applyFill="1" applyBorder="1" applyAlignment="1">
      <alignment horizontal="center" vertical="center" wrapText="1"/>
    </xf>
    <xf numFmtId="0" fontId="26" fillId="3" borderId="8" xfId="6" applyFont="1" applyFill="1" applyBorder="1" applyAlignment="1">
      <alignment horizontal="center" vertical="center" wrapText="1"/>
    </xf>
    <xf numFmtId="0" fontId="26" fillId="3" borderId="9" xfId="6" applyFont="1" applyFill="1" applyBorder="1" applyAlignment="1">
      <alignment horizontal="center" vertical="center" wrapText="1"/>
    </xf>
    <xf numFmtId="0" fontId="26" fillId="3" borderId="10" xfId="6" applyFont="1" applyFill="1" applyBorder="1" applyAlignment="1">
      <alignment horizontal="center" vertical="center" wrapText="1"/>
    </xf>
    <xf numFmtId="0" fontId="26" fillId="0" borderId="11" xfId="6" applyFont="1" applyFill="1" applyBorder="1" applyAlignment="1">
      <alignment horizontal="left" vertical="top" wrapText="1"/>
    </xf>
    <xf numFmtId="0" fontId="27" fillId="0" borderId="11" xfId="6" applyFont="1" applyFill="1" applyBorder="1" applyAlignment="1">
      <alignment horizontal="left" vertical="top" wrapText="1"/>
    </xf>
    <xf numFmtId="0" fontId="2" fillId="0" borderId="11" xfId="6" applyBorder="1" applyAlignment="1">
      <alignment horizontal="center" vertical="center" wrapText="1"/>
    </xf>
    <xf numFmtId="0" fontId="2" fillId="0" borderId="2" xfId="6" applyBorder="1" applyAlignment="1">
      <alignment horizontal="center" vertical="center" wrapText="1"/>
    </xf>
    <xf numFmtId="0" fontId="26" fillId="0" borderId="11" xfId="6" applyFont="1" applyFill="1" applyBorder="1" applyAlignment="1">
      <alignment horizontal="center" vertical="center" wrapText="1"/>
    </xf>
    <xf numFmtId="0" fontId="26" fillId="0" borderId="2" xfId="6" applyFont="1" applyFill="1" applyBorder="1" applyAlignment="1">
      <alignment horizontal="center" vertical="center" wrapText="1"/>
    </xf>
    <xf numFmtId="0" fontId="26" fillId="0" borderId="12" xfId="6" applyFont="1" applyFill="1" applyBorder="1" applyAlignment="1">
      <alignment horizontal="center" vertical="center" wrapText="1"/>
    </xf>
    <xf numFmtId="0" fontId="26" fillId="0" borderId="11" xfId="6" applyFont="1" applyBorder="1" applyAlignment="1">
      <alignment horizontal="left" vertical="top" wrapText="1"/>
    </xf>
    <xf numFmtId="0" fontId="2" fillId="0" borderId="11" xfId="6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3" fillId="0" borderId="11" xfId="7" applyFont="1" applyBorder="1" applyAlignment="1">
      <alignment horizontal="left" vertical="top" wrapText="1"/>
    </xf>
    <xf numFmtId="0" fontId="29" fillId="3" borderId="11" xfId="7" applyFont="1" applyFill="1" applyBorder="1" applyAlignment="1">
      <alignment horizontal="center" vertical="center" wrapText="1"/>
    </xf>
    <xf numFmtId="0" fontId="29" fillId="3" borderId="2" xfId="7" applyFont="1" applyFill="1" applyBorder="1" applyAlignment="1">
      <alignment horizontal="center" vertical="center" wrapText="1"/>
    </xf>
    <xf numFmtId="0" fontId="29" fillId="3" borderId="12" xfId="7" applyFont="1" applyFill="1" applyBorder="1" applyAlignment="1">
      <alignment horizontal="center" vertical="center" wrapText="1"/>
    </xf>
    <xf numFmtId="0" fontId="2" fillId="0" borderId="2" xfId="7" applyBorder="1" applyAlignment="1">
      <alignment horizontal="center" vertical="center" wrapText="1"/>
    </xf>
    <xf numFmtId="0" fontId="2" fillId="2" borderId="2" xfId="7" applyFill="1" applyBorder="1" applyAlignment="1">
      <alignment horizontal="center" vertical="center" wrapText="1"/>
    </xf>
    <xf numFmtId="0" fontId="2" fillId="0" borderId="2" xfId="7" applyBorder="1" applyAlignment="1">
      <alignment vertical="center" wrapText="1"/>
    </xf>
    <xf numFmtId="0" fontId="30" fillId="0" borderId="11" xfId="7" applyFont="1" applyBorder="1" applyAlignment="1">
      <alignment horizontal="center" vertical="center" wrapText="1"/>
    </xf>
    <xf numFmtId="0" fontId="30" fillId="0" borderId="2" xfId="7" applyFont="1" applyBorder="1" applyAlignment="1">
      <alignment horizontal="center" vertical="center" wrapText="1"/>
    </xf>
    <xf numFmtId="0" fontId="23" fillId="0" borderId="11" xfId="7" applyFont="1" applyFill="1" applyBorder="1" applyAlignment="1">
      <alignment horizontal="left" vertical="top" wrapText="1"/>
    </xf>
    <xf numFmtId="0" fontId="27" fillId="2" borderId="11" xfId="6" applyFont="1" applyFill="1" applyBorder="1" applyAlignment="1">
      <alignment horizontal="left" vertical="top" wrapText="1"/>
    </xf>
    <xf numFmtId="0" fontId="2" fillId="2" borderId="11" xfId="6" applyFill="1" applyBorder="1" applyAlignment="1">
      <alignment horizontal="center" vertical="center" wrapText="1"/>
    </xf>
    <xf numFmtId="0" fontId="2" fillId="2" borderId="2" xfId="6" applyFill="1" applyBorder="1" applyAlignment="1">
      <alignment horizontal="center" vertical="center" wrapText="1"/>
    </xf>
    <xf numFmtId="0" fontId="23" fillId="2" borderId="11" xfId="7" applyFont="1" applyFill="1" applyBorder="1" applyAlignment="1">
      <alignment horizontal="left" vertical="top" wrapText="1"/>
    </xf>
    <xf numFmtId="0" fontId="29" fillId="3" borderId="8" xfId="7" applyFont="1" applyFill="1" applyBorder="1" applyAlignment="1">
      <alignment horizontal="center" vertical="center" wrapText="1"/>
    </xf>
    <xf numFmtId="0" fontId="29" fillId="3" borderId="9" xfId="7" applyFont="1" applyFill="1" applyBorder="1" applyAlignment="1">
      <alignment horizontal="center" vertical="center" wrapText="1"/>
    </xf>
    <xf numFmtId="0" fontId="29" fillId="3" borderId="10" xfId="7" applyFont="1" applyFill="1" applyBorder="1" applyAlignment="1">
      <alignment horizontal="center" vertical="center" wrapText="1"/>
    </xf>
    <xf numFmtId="0" fontId="27" fillId="0" borderId="13" xfId="6" applyFont="1" applyBorder="1" applyAlignment="1">
      <alignment horizontal="left" vertical="top" wrapText="1"/>
    </xf>
    <xf numFmtId="0" fontId="27" fillId="0" borderId="25" xfId="6" applyFont="1" applyBorder="1" applyAlignment="1">
      <alignment horizontal="left" vertical="top" wrapText="1"/>
    </xf>
    <xf numFmtId="0" fontId="27" fillId="0" borderId="18" xfId="6" applyFont="1" applyBorder="1" applyAlignment="1">
      <alignment horizontal="left" vertical="top" wrapText="1"/>
    </xf>
  </cellXfs>
  <cellStyles count="8">
    <cellStyle name="Гиперссылка" xfId="2" builtinId="8"/>
    <cellStyle name="Обычный" xfId="0" builtinId="0"/>
    <cellStyle name="Обычный 2" xfId="3"/>
    <cellStyle name="Обычный 2 2" xfId="6"/>
    <cellStyle name="Обычный 3" xfId="1"/>
    <cellStyle name="Обычный 4" xfId="4"/>
    <cellStyle name="Обычный 5" xfId="5"/>
    <cellStyle name="Обычный 6" xfId="7"/>
  </cellStyles>
  <dxfs count="0"/>
  <tableStyles count="0" defaultTableStyle="TableStyleMedium2" defaultPivotStyle="PivotStyleLight16"/>
  <colors>
    <mruColors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1415144</xdr:colOff>
      <xdr:row>160</xdr:row>
      <xdr:rowOff>108857</xdr:rowOff>
    </xdr:from>
    <xdr:to>
      <xdr:col>12</xdr:col>
      <xdr:colOff>457881</xdr:colOff>
      <xdr:row>185</xdr:row>
      <xdr:rowOff>247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5319" y="40542482"/>
          <a:ext cx="4176712" cy="5568290"/>
        </a:xfrm>
        <a:prstGeom prst="rect">
          <a:avLst/>
        </a:prstGeom>
      </xdr:spPr>
    </xdr:pic>
    <xdr:clientData/>
  </xdr:twoCellAnchor>
  <xdr:twoCellAnchor editAs="oneCell">
    <xdr:from>
      <xdr:col>6</xdr:col>
      <xdr:colOff>408214</xdr:colOff>
      <xdr:row>128</xdr:row>
      <xdr:rowOff>90483</xdr:rowOff>
    </xdr:from>
    <xdr:to>
      <xdr:col>17</xdr:col>
      <xdr:colOff>482606</xdr:colOff>
      <xdr:row>155</xdr:row>
      <xdr:rowOff>107496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8389" y="33380358"/>
          <a:ext cx="8256367" cy="6208263"/>
        </a:xfrm>
        <a:prstGeom prst="rect">
          <a:avLst/>
        </a:prstGeom>
      </xdr:spPr>
    </xdr:pic>
    <xdr:clientData/>
  </xdr:twoCellAnchor>
  <xdr:twoCellAnchor editAs="oneCell">
    <xdr:from>
      <xdr:col>6</xdr:col>
      <xdr:colOff>353786</xdr:colOff>
      <xdr:row>219</xdr:row>
      <xdr:rowOff>36059</xdr:rowOff>
    </xdr:from>
    <xdr:to>
      <xdr:col>17</xdr:col>
      <xdr:colOff>421821</xdr:colOff>
      <xdr:row>243</xdr:row>
      <xdr:rowOff>149864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3961" y="55481084"/>
          <a:ext cx="8250010" cy="6204857"/>
        </a:xfrm>
        <a:prstGeom prst="rect">
          <a:avLst/>
        </a:prstGeom>
      </xdr:spPr>
    </xdr:pic>
    <xdr:clientData/>
  </xdr:twoCellAnchor>
  <xdr:twoCellAnchor editAs="oneCell">
    <xdr:from>
      <xdr:col>6</xdr:col>
      <xdr:colOff>421821</xdr:colOff>
      <xdr:row>189</xdr:row>
      <xdr:rowOff>10593</xdr:rowOff>
    </xdr:from>
    <xdr:to>
      <xdr:col>18</xdr:col>
      <xdr:colOff>19570</xdr:colOff>
      <xdr:row>211</xdr:row>
      <xdr:rowOff>68034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1996" y="47454618"/>
          <a:ext cx="8389324" cy="5962941"/>
        </a:xfrm>
        <a:prstGeom prst="rect">
          <a:avLst/>
        </a:prstGeom>
      </xdr:spPr>
    </xdr:pic>
    <xdr:clientData/>
  </xdr:twoCellAnchor>
  <xdr:twoCellAnchor editAs="oneCell">
    <xdr:from>
      <xdr:col>6</xdr:col>
      <xdr:colOff>319424</xdr:colOff>
      <xdr:row>6</xdr:row>
      <xdr:rowOff>299358</xdr:rowOff>
    </xdr:from>
    <xdr:to>
      <xdr:col>15</xdr:col>
      <xdr:colOff>462644</xdr:colOff>
      <xdr:row>22</xdr:row>
      <xdr:rowOff>95249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9599" y="2023383"/>
          <a:ext cx="7105995" cy="4044041"/>
        </a:xfrm>
        <a:prstGeom prst="rect">
          <a:avLst/>
        </a:prstGeom>
      </xdr:spPr>
    </xdr:pic>
    <xdr:clientData/>
  </xdr:twoCellAnchor>
  <xdr:twoCellAnchor editAs="oneCell">
    <xdr:from>
      <xdr:col>6</xdr:col>
      <xdr:colOff>320879</xdr:colOff>
      <xdr:row>34</xdr:row>
      <xdr:rowOff>544283</xdr:rowOff>
    </xdr:from>
    <xdr:to>
      <xdr:col>17</xdr:col>
      <xdr:colOff>32657</xdr:colOff>
      <xdr:row>53</xdr:row>
      <xdr:rowOff>68034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1054" y="8992958"/>
          <a:ext cx="7893753" cy="5238751"/>
        </a:xfrm>
        <a:prstGeom prst="rect">
          <a:avLst/>
        </a:prstGeom>
      </xdr:spPr>
    </xdr:pic>
    <xdr:clientData/>
  </xdr:twoCellAnchor>
  <xdr:twoCellAnchor editAs="oneCell">
    <xdr:from>
      <xdr:col>6</xdr:col>
      <xdr:colOff>353787</xdr:colOff>
      <xdr:row>65</xdr:row>
      <xdr:rowOff>168730</xdr:rowOff>
    </xdr:from>
    <xdr:to>
      <xdr:col>17</xdr:col>
      <xdr:colOff>95250</xdr:colOff>
      <xdr:row>87</xdr:row>
      <xdr:rowOff>19050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3962" y="16827955"/>
          <a:ext cx="7923438" cy="5955845"/>
        </a:xfrm>
        <a:prstGeom prst="rect">
          <a:avLst/>
        </a:prstGeom>
      </xdr:spPr>
    </xdr:pic>
    <xdr:clientData/>
  </xdr:twoCellAnchor>
  <xdr:twoCellAnchor editAs="oneCell">
    <xdr:from>
      <xdr:col>6</xdr:col>
      <xdr:colOff>367394</xdr:colOff>
      <xdr:row>97</xdr:row>
      <xdr:rowOff>95249</xdr:rowOff>
    </xdr:from>
    <xdr:to>
      <xdr:col>17</xdr:col>
      <xdr:colOff>72575</xdr:colOff>
      <xdr:row>114</xdr:row>
      <xdr:rowOff>163286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7569" y="25898474"/>
          <a:ext cx="7887156" cy="4449537"/>
        </a:xfrm>
        <a:prstGeom prst="rect">
          <a:avLst/>
        </a:prstGeom>
      </xdr:spPr>
    </xdr:pic>
    <xdr:clientData/>
  </xdr:twoCellAnchor>
  <xdr:twoCellAnchor editAs="oneCell">
    <xdr:from>
      <xdr:col>6</xdr:col>
      <xdr:colOff>350073</xdr:colOff>
      <xdr:row>248</xdr:row>
      <xdr:rowOff>46181</xdr:rowOff>
    </xdr:from>
    <xdr:to>
      <xdr:col>13</xdr:col>
      <xdr:colOff>248021</xdr:colOff>
      <xdr:row>272</xdr:row>
      <xdr:rowOff>115454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28" b="6506"/>
        <a:stretch/>
      </xdr:blipFill>
      <xdr:spPr>
        <a:xfrm>
          <a:off x="13180248" y="63682706"/>
          <a:ext cx="5641523" cy="6165273"/>
        </a:xfrm>
        <a:prstGeom prst="rect">
          <a:avLst/>
        </a:prstGeom>
      </xdr:spPr>
    </xdr:pic>
    <xdr:clientData/>
  </xdr:twoCellAnchor>
  <xdr:twoCellAnchor editAs="oneCell">
    <xdr:from>
      <xdr:col>6</xdr:col>
      <xdr:colOff>380999</xdr:colOff>
      <xdr:row>277</xdr:row>
      <xdr:rowOff>149679</xdr:rowOff>
    </xdr:from>
    <xdr:to>
      <xdr:col>16</xdr:col>
      <xdr:colOff>92364</xdr:colOff>
      <xdr:row>300</xdr:row>
      <xdr:rowOff>122257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1174" y="71025204"/>
          <a:ext cx="7283740" cy="5306578"/>
        </a:xfrm>
        <a:prstGeom prst="rect">
          <a:avLst/>
        </a:prstGeom>
      </xdr:spPr>
    </xdr:pic>
    <xdr:clientData/>
  </xdr:twoCellAnchor>
  <xdr:twoCellAnchor editAs="oneCell">
    <xdr:from>
      <xdr:col>6</xdr:col>
      <xdr:colOff>405741</xdr:colOff>
      <xdr:row>304</xdr:row>
      <xdr:rowOff>25977</xdr:rowOff>
    </xdr:from>
    <xdr:to>
      <xdr:col>10</xdr:col>
      <xdr:colOff>23092</xdr:colOff>
      <xdr:row>323</xdr:row>
      <xdr:rowOff>89104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5916" y="76997502"/>
          <a:ext cx="3532126" cy="4444627"/>
        </a:xfrm>
        <a:prstGeom prst="rect">
          <a:avLst/>
        </a:prstGeom>
      </xdr:spPr>
    </xdr:pic>
    <xdr:clientData/>
  </xdr:twoCellAnchor>
  <xdr:twoCellAnchor editAs="oneCell">
    <xdr:from>
      <xdr:col>6</xdr:col>
      <xdr:colOff>406152</xdr:colOff>
      <xdr:row>325</xdr:row>
      <xdr:rowOff>54429</xdr:rowOff>
    </xdr:from>
    <xdr:to>
      <xdr:col>12</xdr:col>
      <xdr:colOff>297888</xdr:colOff>
      <xdr:row>352</xdr:row>
      <xdr:rowOff>115454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6327" y="81978954"/>
          <a:ext cx="5025711" cy="6728525"/>
        </a:xfrm>
        <a:prstGeom prst="rect">
          <a:avLst/>
        </a:prstGeom>
      </xdr:spPr>
    </xdr:pic>
    <xdr:clientData/>
  </xdr:twoCellAnchor>
  <xdr:twoCellAnchor editAs="oneCell">
    <xdr:from>
      <xdr:col>6</xdr:col>
      <xdr:colOff>360795</xdr:colOff>
      <xdr:row>357</xdr:row>
      <xdr:rowOff>113560</xdr:rowOff>
    </xdr:from>
    <xdr:to>
      <xdr:col>16</xdr:col>
      <xdr:colOff>605883</xdr:colOff>
      <xdr:row>401</xdr:row>
      <xdr:rowOff>53768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0970" y="90229585"/>
          <a:ext cx="7817463" cy="8322208"/>
        </a:xfrm>
        <a:prstGeom prst="rect">
          <a:avLst/>
        </a:prstGeom>
      </xdr:spPr>
    </xdr:pic>
    <xdr:clientData/>
  </xdr:twoCellAnchor>
  <xdr:twoCellAnchor editAs="oneCell">
    <xdr:from>
      <xdr:col>6</xdr:col>
      <xdr:colOff>114630</xdr:colOff>
      <xdr:row>454</xdr:row>
      <xdr:rowOff>102316</xdr:rowOff>
    </xdr:from>
    <xdr:to>
      <xdr:col>14</xdr:col>
      <xdr:colOff>197922</xdr:colOff>
      <xdr:row>467</xdr:row>
      <xdr:rowOff>352166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942455" y="108217251"/>
          <a:ext cx="6416798" cy="3057870"/>
        </a:xfrm>
        <a:prstGeom prst="rect">
          <a:avLst/>
        </a:prstGeom>
      </xdr:spPr>
    </xdr:pic>
    <xdr:clientData/>
  </xdr:twoCellAnchor>
  <xdr:twoCellAnchor editAs="oneCell">
    <xdr:from>
      <xdr:col>6</xdr:col>
      <xdr:colOff>103910</xdr:colOff>
      <xdr:row>472</xdr:row>
      <xdr:rowOff>24740</xdr:rowOff>
    </xdr:from>
    <xdr:to>
      <xdr:col>14</xdr:col>
      <xdr:colOff>333994</xdr:colOff>
      <xdr:row>491</xdr:row>
      <xdr:rowOff>16418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931735" y="112073376"/>
          <a:ext cx="6563590" cy="3517165"/>
        </a:xfrm>
        <a:prstGeom prst="rect">
          <a:avLst/>
        </a:prstGeom>
      </xdr:spPr>
    </xdr:pic>
    <xdr:clientData/>
  </xdr:twoCellAnchor>
  <xdr:twoCellAnchor editAs="oneCell">
    <xdr:from>
      <xdr:col>6</xdr:col>
      <xdr:colOff>415634</xdr:colOff>
      <xdr:row>409</xdr:row>
      <xdr:rowOff>156462</xdr:rowOff>
    </xdr:from>
    <xdr:to>
      <xdr:col>15</xdr:col>
      <xdr:colOff>329044</xdr:colOff>
      <xdr:row>424</xdr:row>
      <xdr:rowOff>138257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6616" r="13756"/>
        <a:stretch/>
      </xdr:blipFill>
      <xdr:spPr>
        <a:xfrm>
          <a:off x="13248407" y="100688507"/>
          <a:ext cx="6875319" cy="3791795"/>
        </a:xfrm>
        <a:prstGeom prst="rect">
          <a:avLst/>
        </a:prstGeom>
      </xdr:spPr>
    </xdr:pic>
    <xdr:clientData/>
  </xdr:twoCellAnchor>
  <xdr:twoCellAnchor editAs="oneCell">
    <xdr:from>
      <xdr:col>6</xdr:col>
      <xdr:colOff>438727</xdr:colOff>
      <xdr:row>433</xdr:row>
      <xdr:rowOff>80817</xdr:rowOff>
    </xdr:from>
    <xdr:to>
      <xdr:col>11</xdr:col>
      <xdr:colOff>346364</xdr:colOff>
      <xdr:row>452</xdr:row>
      <xdr:rowOff>34637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70195" t="12235" r="-1"/>
        <a:stretch/>
      </xdr:blipFill>
      <xdr:spPr>
        <a:xfrm>
          <a:off x="13271500" y="106137362"/>
          <a:ext cx="4445000" cy="4300684"/>
        </a:xfrm>
        <a:prstGeom prst="rect">
          <a:avLst/>
        </a:prstGeom>
      </xdr:spPr>
    </xdr:pic>
    <xdr:clientData/>
  </xdr:twoCellAnchor>
  <xdr:twoCellAnchor editAs="oneCell">
    <xdr:from>
      <xdr:col>6</xdr:col>
      <xdr:colOff>420583</xdr:colOff>
      <xdr:row>497</xdr:row>
      <xdr:rowOff>197921</xdr:rowOff>
    </xdr:from>
    <xdr:to>
      <xdr:col>13</xdr:col>
      <xdr:colOff>470918</xdr:colOff>
      <xdr:row>522</xdr:row>
      <xdr:rowOff>111331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248408" y="115660713"/>
          <a:ext cx="5777705" cy="5145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ender@bzklinika.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showGridLines="0" topLeftCell="B10" workbookViewId="0">
      <selection activeCell="C23" sqref="C23"/>
    </sheetView>
  </sheetViews>
  <sheetFormatPr defaultColWidth="9.140625" defaultRowHeight="15" x14ac:dyDescent="0.25"/>
  <cols>
    <col min="1" max="1" width="9.140625" style="1"/>
    <col min="2" max="2" width="51" style="1" customWidth="1"/>
    <col min="3" max="3" width="142.28515625" style="1" customWidth="1"/>
    <col min="4" max="4" width="12.85546875" style="23" customWidth="1"/>
    <col min="5" max="5" width="9.140625" style="23"/>
    <col min="6" max="16384" width="9.140625" style="1"/>
  </cols>
  <sheetData>
    <row r="1" spans="1:3" ht="15.75" x14ac:dyDescent="0.25">
      <c r="A1" s="183" t="s">
        <v>60</v>
      </c>
      <c r="B1" s="183"/>
      <c r="C1" s="183"/>
    </row>
    <row r="3" spans="1:3" x14ac:dyDescent="0.25">
      <c r="A3" s="1" t="s">
        <v>0</v>
      </c>
      <c r="B3" s="1" t="s">
        <v>1</v>
      </c>
      <c r="C3" s="1" t="s">
        <v>2</v>
      </c>
    </row>
    <row r="4" spans="1:3" x14ac:dyDescent="0.25">
      <c r="A4" s="1" t="s">
        <v>3</v>
      </c>
      <c r="B4" s="1" t="s">
        <v>4</v>
      </c>
      <c r="C4" s="19" t="s">
        <v>31</v>
      </c>
    </row>
    <row r="5" spans="1:3" ht="15.75" thickBot="1" x14ac:dyDescent="0.3">
      <c r="A5" s="1" t="s">
        <v>5</v>
      </c>
      <c r="B5" s="1" t="s">
        <v>6</v>
      </c>
      <c r="C5" s="28" t="s">
        <v>32</v>
      </c>
    </row>
    <row r="6" spans="1:3" ht="15.75" thickTop="1" x14ac:dyDescent="0.25">
      <c r="A6" s="1" t="s">
        <v>7</v>
      </c>
      <c r="B6" s="1" t="s">
        <v>8</v>
      </c>
      <c r="C6" s="27" t="s">
        <v>30</v>
      </c>
    </row>
    <row r="7" spans="1:3" x14ac:dyDescent="0.25">
      <c r="A7" s="1" t="s">
        <v>9</v>
      </c>
      <c r="B7" s="1" t="s">
        <v>67</v>
      </c>
      <c r="C7" s="19" t="s">
        <v>68</v>
      </c>
    </row>
    <row r="8" spans="1:3" x14ac:dyDescent="0.25">
      <c r="A8" s="1" t="s">
        <v>10</v>
      </c>
      <c r="B8" s="1" t="s">
        <v>80</v>
      </c>
      <c r="C8" s="19" t="s">
        <v>243</v>
      </c>
    </row>
    <row r="10" spans="1:3" x14ac:dyDescent="0.25">
      <c r="A10" s="1" t="s">
        <v>11</v>
      </c>
      <c r="B10" s="1" t="s">
        <v>12</v>
      </c>
      <c r="C10" s="20" t="s">
        <v>239</v>
      </c>
    </row>
    <row r="11" spans="1:3" x14ac:dyDescent="0.25">
      <c r="B11" s="1" t="s">
        <v>13</v>
      </c>
      <c r="C11" s="21" t="s">
        <v>79</v>
      </c>
    </row>
    <row r="12" spans="1:3" x14ac:dyDescent="0.25">
      <c r="A12" s="1" t="s">
        <v>14</v>
      </c>
      <c r="B12" s="1" t="s">
        <v>81</v>
      </c>
      <c r="C12" s="19" t="s">
        <v>240</v>
      </c>
    </row>
    <row r="13" spans="1:3" x14ac:dyDescent="0.25">
      <c r="A13" s="1" t="s">
        <v>59</v>
      </c>
      <c r="B13" s="1" t="s">
        <v>87</v>
      </c>
      <c r="C13" s="19" t="s">
        <v>240</v>
      </c>
    </row>
    <row r="15" spans="1:3" x14ac:dyDescent="0.25">
      <c r="A15" s="1" t="s">
        <v>15</v>
      </c>
      <c r="B15" s="1" t="s">
        <v>16</v>
      </c>
      <c r="C15" s="26" t="s">
        <v>238</v>
      </c>
    </row>
    <row r="16" spans="1:3" x14ac:dyDescent="0.25">
      <c r="A16" s="1" t="s">
        <v>17</v>
      </c>
      <c r="B16" s="1" t="s">
        <v>28</v>
      </c>
      <c r="C16" s="19" t="s">
        <v>70</v>
      </c>
    </row>
    <row r="17" spans="1:4" ht="30" customHeight="1" x14ac:dyDescent="0.25">
      <c r="A17" s="1" t="s">
        <v>18</v>
      </c>
      <c r="B17" s="1" t="s">
        <v>69</v>
      </c>
      <c r="C17" s="3"/>
    </row>
    <row r="18" spans="1:4" ht="15.75" customHeight="1" x14ac:dyDescent="0.25">
      <c r="C18" s="1" t="s">
        <v>76</v>
      </c>
    </row>
    <row r="19" spans="1:4" ht="17.25" customHeight="1" x14ac:dyDescent="0.25">
      <c r="C19" s="1" t="s">
        <v>246</v>
      </c>
    </row>
    <row r="20" spans="1:4" x14ac:dyDescent="0.25">
      <c r="C20" s="1" t="s">
        <v>71</v>
      </c>
    </row>
    <row r="21" spans="1:4" x14ac:dyDescent="0.25">
      <c r="C21" s="1" t="s">
        <v>72</v>
      </c>
    </row>
    <row r="22" spans="1:4" x14ac:dyDescent="0.25">
      <c r="C22" s="1" t="s">
        <v>73</v>
      </c>
    </row>
    <row r="23" spans="1:4" x14ac:dyDescent="0.25">
      <c r="C23" s="1" t="s">
        <v>74</v>
      </c>
    </row>
    <row r="24" spans="1:4" x14ac:dyDescent="0.25">
      <c r="C24" s="1" t="s">
        <v>75</v>
      </c>
    </row>
    <row r="25" spans="1:4" x14ac:dyDescent="0.25">
      <c r="C25" s="1" t="s">
        <v>78</v>
      </c>
    </row>
    <row r="26" spans="1:4" ht="14.25" customHeight="1" x14ac:dyDescent="0.25">
      <c r="C26" s="20" t="s">
        <v>241</v>
      </c>
    </row>
    <row r="27" spans="1:4" ht="21.75" customHeight="1" x14ac:dyDescent="0.25">
      <c r="A27" s="1" t="s">
        <v>19</v>
      </c>
      <c r="B27" s="1" t="s">
        <v>20</v>
      </c>
      <c r="C27" s="1" t="s">
        <v>244</v>
      </c>
    </row>
    <row r="29" spans="1:4" x14ac:dyDescent="0.25">
      <c r="A29" s="1" t="s">
        <v>21</v>
      </c>
      <c r="B29" s="1" t="s">
        <v>22</v>
      </c>
      <c r="C29" s="1" t="s">
        <v>29</v>
      </c>
    </row>
    <row r="31" spans="1:4" x14ac:dyDescent="0.25">
      <c r="A31" s="1" t="s">
        <v>23</v>
      </c>
      <c r="B31" s="1" t="s">
        <v>24</v>
      </c>
      <c r="C31" s="20" t="s">
        <v>242</v>
      </c>
    </row>
    <row r="32" spans="1:4" ht="36.75" customHeight="1" x14ac:dyDescent="0.25">
      <c r="A32" s="2" t="s">
        <v>25</v>
      </c>
      <c r="B32" s="2" t="s">
        <v>26</v>
      </c>
      <c r="C32" s="22" t="s">
        <v>89</v>
      </c>
      <c r="D32" s="24"/>
    </row>
    <row r="33" spans="1:3" ht="32.25" customHeight="1" x14ac:dyDescent="0.25">
      <c r="A33" s="2" t="s">
        <v>27</v>
      </c>
      <c r="B33" s="4" t="s">
        <v>77</v>
      </c>
      <c r="C33" s="22" t="s">
        <v>245</v>
      </c>
    </row>
    <row r="34" spans="1:3" ht="8.4499999999999993" customHeight="1" x14ac:dyDescent="0.3">
      <c r="B34" s="5"/>
      <c r="C34" s="25"/>
    </row>
    <row r="35" spans="1:3" ht="9" customHeight="1" x14ac:dyDescent="0.25"/>
    <row r="36" spans="1:3" ht="18.75" x14ac:dyDescent="0.3">
      <c r="B36" s="5" t="s">
        <v>55</v>
      </c>
    </row>
    <row r="37" spans="1:3" ht="15" customHeight="1" x14ac:dyDescent="0.25">
      <c r="B37" s="182"/>
      <c r="C37" s="182"/>
    </row>
    <row r="38" spans="1:3" x14ac:dyDescent="0.25">
      <c r="B38" s="1" t="s">
        <v>82</v>
      </c>
    </row>
  </sheetData>
  <mergeCells count="2">
    <mergeCell ref="B37:C37"/>
    <mergeCell ref="A1:C1"/>
  </mergeCells>
  <hyperlinks>
    <hyperlink ref="C6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showGridLines="0" workbookViewId="0">
      <selection activeCell="D10" sqref="D10"/>
    </sheetView>
  </sheetViews>
  <sheetFormatPr defaultRowHeight="15" x14ac:dyDescent="0.25"/>
  <cols>
    <col min="2" max="2" width="60.7109375" customWidth="1"/>
    <col min="3" max="3" width="50.5703125" customWidth="1"/>
  </cols>
  <sheetData>
    <row r="1" spans="1:3" ht="15" customHeight="1" x14ac:dyDescent="0.25">
      <c r="A1" s="184" t="s">
        <v>54</v>
      </c>
      <c r="B1" s="184"/>
      <c r="C1" s="184"/>
    </row>
    <row r="2" spans="1:3" ht="15" customHeight="1" x14ac:dyDescent="0.25">
      <c r="A2" s="10"/>
      <c r="B2" s="10"/>
      <c r="C2" s="10"/>
    </row>
    <row r="3" spans="1:3" ht="16.5" x14ac:dyDescent="0.25">
      <c r="A3" s="7" t="s">
        <v>56</v>
      </c>
      <c r="B3" s="11" t="s">
        <v>57</v>
      </c>
      <c r="C3" s="11" t="s">
        <v>58</v>
      </c>
    </row>
    <row r="4" spans="1:3" ht="78.75" x14ac:dyDescent="0.25">
      <c r="A4" s="8" t="s">
        <v>0</v>
      </c>
      <c r="B4" s="9" t="s">
        <v>33</v>
      </c>
      <c r="C4" s="8"/>
    </row>
    <row r="5" spans="1:3" ht="15.75" x14ac:dyDescent="0.25">
      <c r="A5" s="8" t="s">
        <v>3</v>
      </c>
      <c r="B5" s="9" t="s">
        <v>34</v>
      </c>
      <c r="C5" s="8"/>
    </row>
    <row r="6" spans="1:3" ht="31.5" x14ac:dyDescent="0.25">
      <c r="A6" s="8" t="s">
        <v>5</v>
      </c>
      <c r="B6" s="9" t="s">
        <v>35</v>
      </c>
      <c r="C6" s="8"/>
    </row>
    <row r="7" spans="1:3" ht="15.75" x14ac:dyDescent="0.25">
      <c r="A7" s="8" t="s">
        <v>7</v>
      </c>
      <c r="B7" s="9" t="s">
        <v>36</v>
      </c>
      <c r="C7" s="8"/>
    </row>
    <row r="8" spans="1:3" ht="15.75" x14ac:dyDescent="0.25">
      <c r="A8" s="8" t="s">
        <v>9</v>
      </c>
      <c r="B8" s="9" t="s">
        <v>37</v>
      </c>
      <c r="C8" s="8"/>
    </row>
    <row r="9" spans="1:3" ht="15.75" x14ac:dyDescent="0.25">
      <c r="A9" s="8" t="s">
        <v>10</v>
      </c>
      <c r="B9" s="9" t="s">
        <v>38</v>
      </c>
      <c r="C9" s="8"/>
    </row>
    <row r="10" spans="1:3" ht="15.75" x14ac:dyDescent="0.25">
      <c r="A10" s="8" t="s">
        <v>11</v>
      </c>
      <c r="B10" s="9" t="s">
        <v>39</v>
      </c>
      <c r="C10" s="8"/>
    </row>
    <row r="11" spans="1:3" ht="15.75" x14ac:dyDescent="0.25">
      <c r="A11" s="8" t="s">
        <v>14</v>
      </c>
      <c r="B11" s="9" t="s">
        <v>40</v>
      </c>
      <c r="C11" s="8"/>
    </row>
    <row r="12" spans="1:3" ht="15.75" x14ac:dyDescent="0.25">
      <c r="A12" s="8" t="s">
        <v>59</v>
      </c>
      <c r="B12" s="9" t="s">
        <v>41</v>
      </c>
      <c r="C12" s="8"/>
    </row>
    <row r="13" spans="1:3" ht="39" customHeight="1" x14ac:dyDescent="0.25">
      <c r="A13" s="8" t="s">
        <v>15</v>
      </c>
      <c r="B13" s="9" t="s">
        <v>42</v>
      </c>
      <c r="C13" s="8"/>
    </row>
    <row r="14" spans="1:3" ht="15.75" x14ac:dyDescent="0.25">
      <c r="A14" s="8" t="s">
        <v>17</v>
      </c>
      <c r="B14" s="9" t="s">
        <v>43</v>
      </c>
      <c r="C14" s="8"/>
    </row>
    <row r="15" spans="1:3" ht="63" x14ac:dyDescent="0.25">
      <c r="A15" s="8" t="s">
        <v>18</v>
      </c>
      <c r="B15" s="9" t="s">
        <v>44</v>
      </c>
      <c r="C15" s="8"/>
    </row>
    <row r="16" spans="1:3" ht="63" x14ac:dyDescent="0.25">
      <c r="A16" s="8" t="s">
        <v>19</v>
      </c>
      <c r="B16" s="9" t="s">
        <v>45</v>
      </c>
      <c r="C16" s="8"/>
    </row>
    <row r="17" spans="1:6" ht="15.75" x14ac:dyDescent="0.25">
      <c r="A17" s="8"/>
      <c r="B17" s="9" t="s">
        <v>46</v>
      </c>
      <c r="C17" s="8"/>
    </row>
    <row r="18" spans="1:6" ht="15.75" x14ac:dyDescent="0.25">
      <c r="A18" s="8"/>
      <c r="B18" s="9" t="s">
        <v>47</v>
      </c>
      <c r="C18" s="8"/>
    </row>
    <row r="19" spans="1:6" ht="15.75" x14ac:dyDescent="0.25">
      <c r="A19" s="8"/>
      <c r="B19" s="9" t="s">
        <v>48</v>
      </c>
      <c r="C19" s="8"/>
    </row>
    <row r="20" spans="1:6" ht="15.75" x14ac:dyDescent="0.25">
      <c r="A20" s="8"/>
      <c r="B20" s="9" t="s">
        <v>49</v>
      </c>
      <c r="C20" s="8"/>
    </row>
    <row r="21" spans="1:6" ht="15.75" x14ac:dyDescent="0.25">
      <c r="A21" s="8"/>
      <c r="B21" s="9" t="s">
        <v>50</v>
      </c>
      <c r="C21" s="8"/>
    </row>
    <row r="22" spans="1:6" ht="15.75" x14ac:dyDescent="0.25">
      <c r="A22" s="8"/>
      <c r="B22" s="9" t="s">
        <v>51</v>
      </c>
      <c r="C22" s="8"/>
    </row>
    <row r="23" spans="1:6" ht="31.5" x14ac:dyDescent="0.25">
      <c r="A23" s="8"/>
      <c r="B23" s="9" t="s">
        <v>52</v>
      </c>
      <c r="C23" s="8"/>
    </row>
    <row r="24" spans="1:6" ht="15.75" x14ac:dyDescent="0.25">
      <c r="A24" s="8"/>
      <c r="B24" s="9" t="s">
        <v>53</v>
      </c>
      <c r="C24" s="8"/>
    </row>
    <row r="25" spans="1:6" ht="15.75" x14ac:dyDescent="0.25">
      <c r="B25" s="6"/>
    </row>
    <row r="26" spans="1:6" x14ac:dyDescent="0.25">
      <c r="B26" s="13"/>
    </row>
    <row r="27" spans="1:6" x14ac:dyDescent="0.25">
      <c r="B27" s="18" t="s">
        <v>66</v>
      </c>
      <c r="C27" s="16" t="s">
        <v>61</v>
      </c>
      <c r="D27" s="14"/>
      <c r="E27" s="14"/>
      <c r="F27" s="14"/>
    </row>
    <row r="28" spans="1:6" x14ac:dyDescent="0.25">
      <c r="B28" s="15" t="s">
        <v>62</v>
      </c>
      <c r="C28" s="16" t="s">
        <v>64</v>
      </c>
      <c r="D28" s="14"/>
      <c r="E28" s="14"/>
      <c r="F28" s="14"/>
    </row>
    <row r="29" spans="1:6" x14ac:dyDescent="0.25">
      <c r="B29" s="17" t="s">
        <v>66</v>
      </c>
      <c r="C29" s="16"/>
      <c r="D29" s="14"/>
      <c r="E29" s="14"/>
      <c r="F29" s="14"/>
    </row>
    <row r="30" spans="1:6" x14ac:dyDescent="0.25">
      <c r="B30" s="16" t="s">
        <v>63</v>
      </c>
      <c r="C30" s="16" t="s">
        <v>65</v>
      </c>
      <c r="D30" s="14"/>
      <c r="E30" s="14"/>
      <c r="F30" s="14"/>
    </row>
    <row r="31" spans="1:6" x14ac:dyDescent="0.25">
      <c r="B31" s="12"/>
      <c r="C31" s="12"/>
    </row>
    <row r="32" spans="1:6" x14ac:dyDescent="0.25">
      <c r="B32" s="12"/>
      <c r="C32" s="12"/>
    </row>
  </sheetData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topLeftCell="A10" workbookViewId="0">
      <selection activeCell="E16" sqref="E16"/>
    </sheetView>
  </sheetViews>
  <sheetFormatPr defaultRowHeight="15" x14ac:dyDescent="0.25"/>
  <cols>
    <col min="1" max="1" width="5.28515625" style="30" customWidth="1"/>
    <col min="2" max="2" width="76.42578125" style="30" customWidth="1"/>
    <col min="3" max="3" width="13.28515625" style="30" customWidth="1"/>
    <col min="4" max="4" width="9.140625" style="30"/>
    <col min="5" max="5" width="28.7109375" style="30" customWidth="1"/>
    <col min="6" max="6" width="17.42578125" style="30" customWidth="1"/>
    <col min="7" max="16384" width="9.140625" style="30"/>
  </cols>
  <sheetData>
    <row r="1" spans="1:3" x14ac:dyDescent="0.25">
      <c r="A1" s="185" t="s">
        <v>84</v>
      </c>
      <c r="B1" s="185" t="s">
        <v>57</v>
      </c>
      <c r="C1" s="185" t="s">
        <v>86</v>
      </c>
    </row>
    <row r="2" spans="1:3" x14ac:dyDescent="0.25">
      <c r="A2" s="186"/>
      <c r="B2" s="186"/>
      <c r="C2" s="186"/>
    </row>
    <row r="3" spans="1:3" ht="44.25" customHeight="1" x14ac:dyDescent="0.25">
      <c r="A3" s="38">
        <v>1</v>
      </c>
      <c r="B3" s="39" t="s">
        <v>90</v>
      </c>
      <c r="C3" s="155"/>
    </row>
    <row r="4" spans="1:3" ht="30" customHeight="1" x14ac:dyDescent="0.25">
      <c r="A4" s="38">
        <v>2</v>
      </c>
      <c r="B4" s="39" t="s">
        <v>128</v>
      </c>
      <c r="C4" s="155"/>
    </row>
    <row r="5" spans="1:3" ht="36.75" customHeight="1" x14ac:dyDescent="0.25">
      <c r="A5" s="38">
        <v>3</v>
      </c>
      <c r="B5" s="39" t="s">
        <v>135</v>
      </c>
      <c r="C5" s="155"/>
    </row>
    <row r="6" spans="1:3" ht="36" customHeight="1" x14ac:dyDescent="0.25">
      <c r="A6" s="38">
        <v>4</v>
      </c>
      <c r="B6" s="39" t="s">
        <v>136</v>
      </c>
      <c r="C6" s="155"/>
    </row>
    <row r="7" spans="1:3" ht="31.5" customHeight="1" x14ac:dyDescent="0.25">
      <c r="A7" s="38">
        <v>5</v>
      </c>
      <c r="B7" s="39" t="s">
        <v>144</v>
      </c>
      <c r="C7" s="155"/>
    </row>
    <row r="8" spans="1:3" ht="33.75" customHeight="1" x14ac:dyDescent="0.25">
      <c r="A8" s="38">
        <v>6</v>
      </c>
      <c r="B8" s="39" t="s">
        <v>159</v>
      </c>
      <c r="C8" s="155"/>
    </row>
    <row r="9" spans="1:3" ht="34.5" customHeight="1" x14ac:dyDescent="0.25">
      <c r="A9" s="38">
        <v>7</v>
      </c>
      <c r="B9" s="39" t="s">
        <v>162</v>
      </c>
      <c r="C9" s="155"/>
    </row>
    <row r="10" spans="1:3" ht="34.5" customHeight="1" x14ac:dyDescent="0.25">
      <c r="A10" s="38">
        <v>8</v>
      </c>
      <c r="B10" s="39" t="s">
        <v>168</v>
      </c>
      <c r="C10" s="155"/>
    </row>
    <row r="11" spans="1:3" ht="34.5" customHeight="1" x14ac:dyDescent="0.25">
      <c r="A11" s="38">
        <v>9</v>
      </c>
      <c r="B11" s="39" t="s">
        <v>172</v>
      </c>
      <c r="C11" s="155"/>
    </row>
    <row r="12" spans="1:3" ht="34.5" customHeight="1" x14ac:dyDescent="0.25">
      <c r="A12" s="38">
        <v>10</v>
      </c>
      <c r="B12" s="40" t="s">
        <v>180</v>
      </c>
      <c r="C12" s="155"/>
    </row>
    <row r="13" spans="1:3" ht="34.5" customHeight="1" x14ac:dyDescent="0.25">
      <c r="A13" s="38">
        <v>11</v>
      </c>
      <c r="B13" s="39" t="s">
        <v>184</v>
      </c>
      <c r="C13" s="155"/>
    </row>
    <row r="14" spans="1:3" ht="34.5" customHeight="1" x14ac:dyDescent="0.25">
      <c r="A14" s="38">
        <v>12</v>
      </c>
      <c r="B14" s="39" t="s">
        <v>191</v>
      </c>
      <c r="C14" s="155"/>
    </row>
    <row r="15" spans="1:3" ht="34.5" customHeight="1" x14ac:dyDescent="0.25">
      <c r="A15" s="38">
        <v>13</v>
      </c>
      <c r="B15" s="39" t="s">
        <v>196</v>
      </c>
      <c r="C15" s="155"/>
    </row>
    <row r="16" spans="1:3" ht="34.5" customHeight="1" x14ac:dyDescent="0.25">
      <c r="A16" s="153">
        <v>14</v>
      </c>
      <c r="B16" s="154" t="s">
        <v>200</v>
      </c>
      <c r="C16" s="155"/>
    </row>
    <row r="17" spans="1:7" ht="34.5" customHeight="1" x14ac:dyDescent="0.25">
      <c r="A17" s="38">
        <v>15</v>
      </c>
      <c r="B17" s="39" t="s">
        <v>204</v>
      </c>
      <c r="C17" s="155"/>
    </row>
    <row r="18" spans="1:7" ht="34.5" customHeight="1" x14ac:dyDescent="0.25">
      <c r="A18" s="38">
        <v>16</v>
      </c>
      <c r="B18" s="39" t="s">
        <v>208</v>
      </c>
      <c r="C18" s="155"/>
    </row>
    <row r="19" spans="1:7" ht="34.5" customHeight="1" x14ac:dyDescent="0.25">
      <c r="A19" s="38">
        <v>17</v>
      </c>
      <c r="B19" s="39" t="s">
        <v>210</v>
      </c>
      <c r="C19" s="155"/>
    </row>
    <row r="20" spans="1:7" ht="15" customHeight="1" x14ac:dyDescent="0.25">
      <c r="A20" s="187" t="s">
        <v>88</v>
      </c>
      <c r="B20" s="188"/>
      <c r="C20" s="31"/>
    </row>
    <row r="21" spans="1:7" ht="15" customHeight="1" x14ac:dyDescent="0.25">
      <c r="A21" s="187" t="s">
        <v>83</v>
      </c>
      <c r="B21" s="188"/>
      <c r="C21" s="31"/>
    </row>
    <row r="22" spans="1:7" ht="15" customHeight="1" x14ac:dyDescent="0.25">
      <c r="A22" s="32"/>
      <c r="B22" s="32"/>
      <c r="C22" s="32"/>
      <c r="D22" s="32"/>
      <c r="E22" s="29"/>
      <c r="F22" s="37"/>
      <c r="G22" s="37"/>
    </row>
    <row r="23" spans="1:7" x14ac:dyDescent="0.25">
      <c r="A23" s="34"/>
      <c r="B23" s="35" t="s">
        <v>66</v>
      </c>
      <c r="C23" s="35" t="s">
        <v>61</v>
      </c>
      <c r="D23" s="36"/>
      <c r="E23" s="35"/>
      <c r="F23" s="33"/>
    </row>
    <row r="24" spans="1:7" x14ac:dyDescent="0.25">
      <c r="A24" s="34"/>
      <c r="B24" s="35" t="s">
        <v>62</v>
      </c>
      <c r="C24" s="35" t="s">
        <v>64</v>
      </c>
      <c r="D24" s="36"/>
      <c r="E24" s="35"/>
      <c r="F24" s="33"/>
    </row>
    <row r="25" spans="1:7" x14ac:dyDescent="0.25">
      <c r="A25" s="35"/>
      <c r="B25" s="35" t="s">
        <v>66</v>
      </c>
      <c r="C25" s="35"/>
      <c r="D25" s="36"/>
      <c r="E25" s="35"/>
      <c r="F25" s="33"/>
    </row>
    <row r="26" spans="1:7" x14ac:dyDescent="0.25">
      <c r="A26" s="35"/>
      <c r="B26" s="35" t="s">
        <v>63</v>
      </c>
      <c r="C26" s="35" t="s">
        <v>65</v>
      </c>
      <c r="D26" s="36"/>
      <c r="E26" s="35"/>
      <c r="F26" s="33"/>
    </row>
  </sheetData>
  <mergeCells count="5">
    <mergeCell ref="C1:C2"/>
    <mergeCell ref="B1:B2"/>
    <mergeCell ref="A1:A2"/>
    <mergeCell ref="A20:B20"/>
    <mergeCell ref="A21:B2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8"/>
  <sheetViews>
    <sheetView showGridLines="0" tabSelected="1" topLeftCell="A205" zoomScale="77" zoomScaleNormal="77" workbookViewId="0">
      <selection activeCell="B516" sqref="B516"/>
    </sheetView>
  </sheetViews>
  <sheetFormatPr defaultColWidth="9.140625" defaultRowHeight="15" x14ac:dyDescent="0.25"/>
  <cols>
    <col min="1" max="1" width="51.42578125" style="41" customWidth="1"/>
    <col min="2" max="2" width="82.42578125" style="41" bestFit="1" customWidth="1"/>
    <col min="3" max="3" width="11.5703125" style="41" customWidth="1"/>
    <col min="4" max="4" width="10.85546875" style="41" customWidth="1"/>
    <col min="5" max="5" width="17.42578125" style="42" customWidth="1"/>
    <col min="6" max="6" width="18.7109375" style="43" bestFit="1" customWidth="1"/>
    <col min="7" max="7" width="29.5703125" style="41" customWidth="1"/>
    <col min="8" max="9" width="10" style="41" bestFit="1" customWidth="1"/>
    <col min="10" max="16384" width="9.140625" style="41"/>
  </cols>
  <sheetData>
    <row r="1" spans="1:9" s="44" customFormat="1" ht="15.75" thickBot="1" x14ac:dyDescent="0.3">
      <c r="A1" s="41"/>
      <c r="B1" s="41"/>
      <c r="C1" s="41"/>
      <c r="D1" s="41"/>
      <c r="E1" s="42"/>
      <c r="F1" s="43"/>
      <c r="G1" s="41"/>
      <c r="H1" s="41"/>
      <c r="I1" s="41"/>
    </row>
    <row r="2" spans="1:9" s="44" customFormat="1" x14ac:dyDescent="0.25">
      <c r="A2" s="197" t="s">
        <v>90</v>
      </c>
      <c r="B2" s="198"/>
      <c r="C2" s="198"/>
      <c r="D2" s="198"/>
      <c r="E2" s="198"/>
      <c r="F2" s="199"/>
      <c r="G2" s="41"/>
      <c r="H2" s="41"/>
      <c r="I2" s="41"/>
    </row>
    <row r="3" spans="1:9" s="44" customFormat="1" ht="30" x14ac:dyDescent="0.25">
      <c r="A3" s="45" t="s">
        <v>57</v>
      </c>
      <c r="B3" s="46" t="s">
        <v>91</v>
      </c>
      <c r="C3" s="47" t="s">
        <v>92</v>
      </c>
      <c r="D3" s="47" t="s">
        <v>85</v>
      </c>
      <c r="E3" s="48" t="s">
        <v>93</v>
      </c>
      <c r="F3" s="49" t="s">
        <v>94</v>
      </c>
      <c r="G3" s="41"/>
      <c r="H3" s="41"/>
      <c r="I3" s="41"/>
    </row>
    <row r="4" spans="1:9" s="44" customFormat="1" ht="45" x14ac:dyDescent="0.25">
      <c r="A4" s="200" t="s">
        <v>95</v>
      </c>
      <c r="B4" s="50" t="s">
        <v>96</v>
      </c>
      <c r="C4" s="51" t="s">
        <v>97</v>
      </c>
      <c r="D4" s="52">
        <v>18</v>
      </c>
      <c r="E4" s="53"/>
      <c r="F4" s="54">
        <f>E4*D4</f>
        <v>0</v>
      </c>
      <c r="G4" s="55"/>
      <c r="H4" s="41"/>
      <c r="I4" s="56"/>
    </row>
    <row r="5" spans="1:9" s="44" customFormat="1" x14ac:dyDescent="0.25">
      <c r="A5" s="200"/>
      <c r="B5" s="50" t="s">
        <v>98</v>
      </c>
      <c r="C5" s="57" t="s">
        <v>97</v>
      </c>
      <c r="D5" s="52">
        <v>18</v>
      </c>
      <c r="E5" s="53"/>
      <c r="F5" s="54">
        <f>D5*E5</f>
        <v>0</v>
      </c>
      <c r="G5" s="55"/>
      <c r="H5" s="41"/>
      <c r="I5" s="56"/>
    </row>
    <row r="6" spans="1:9" s="44" customFormat="1" x14ac:dyDescent="0.25">
      <c r="A6" s="200"/>
      <c r="B6" s="50" t="s">
        <v>99</v>
      </c>
      <c r="C6" s="57" t="s">
        <v>100</v>
      </c>
      <c r="D6" s="52">
        <v>170</v>
      </c>
      <c r="E6" s="53"/>
      <c r="F6" s="54">
        <f>D6*E6</f>
        <v>0</v>
      </c>
      <c r="G6" s="58"/>
      <c r="H6" s="41"/>
      <c r="I6" s="56"/>
    </row>
    <row r="7" spans="1:9" s="44" customFormat="1" ht="30" x14ac:dyDescent="0.25">
      <c r="A7" s="201" t="s">
        <v>101</v>
      </c>
      <c r="B7" s="59" t="s">
        <v>102</v>
      </c>
      <c r="C7" s="60" t="s">
        <v>97</v>
      </c>
      <c r="D7" s="53">
        <v>4.8</v>
      </c>
      <c r="E7" s="61"/>
      <c r="F7" s="54">
        <f t="shared" ref="F7:F9" si="0">D7*E7</f>
        <v>0</v>
      </c>
      <c r="G7" s="41"/>
      <c r="H7" s="58"/>
      <c r="I7" s="56"/>
    </row>
    <row r="8" spans="1:9" s="44" customFormat="1" ht="30" x14ac:dyDescent="0.25">
      <c r="A8" s="201"/>
      <c r="B8" s="59" t="s">
        <v>103</v>
      </c>
      <c r="C8" s="60" t="s">
        <v>97</v>
      </c>
      <c r="D8" s="53">
        <v>8</v>
      </c>
      <c r="E8" s="61"/>
      <c r="F8" s="54">
        <f>D8*E8</f>
        <v>0</v>
      </c>
      <c r="G8" s="41"/>
      <c r="H8" s="58"/>
      <c r="I8" s="56"/>
    </row>
    <row r="9" spans="1:9" s="44" customFormat="1" x14ac:dyDescent="0.25">
      <c r="A9" s="201"/>
      <c r="B9" s="50" t="s">
        <v>104</v>
      </c>
      <c r="C9" s="60" t="s">
        <v>97</v>
      </c>
      <c r="D9" s="53">
        <v>4.8</v>
      </c>
      <c r="E9" s="61"/>
      <c r="F9" s="54">
        <f t="shared" si="0"/>
        <v>0</v>
      </c>
      <c r="G9" s="41"/>
      <c r="H9" s="58"/>
      <c r="I9" s="56"/>
    </row>
    <row r="10" spans="1:9" s="44" customFormat="1" x14ac:dyDescent="0.25">
      <c r="A10" s="201"/>
      <c r="B10" s="59" t="s">
        <v>105</v>
      </c>
      <c r="C10" s="62" t="s">
        <v>106</v>
      </c>
      <c r="D10" s="52">
        <v>370</v>
      </c>
      <c r="E10" s="53"/>
      <c r="F10" s="54">
        <f>D10*E10</f>
        <v>0</v>
      </c>
      <c r="G10" s="63"/>
      <c r="H10" s="58"/>
      <c r="I10" s="56"/>
    </row>
    <row r="11" spans="1:9" s="44" customFormat="1" x14ac:dyDescent="0.25">
      <c r="A11" s="201"/>
      <c r="B11" s="59" t="s">
        <v>107</v>
      </c>
      <c r="C11" s="57" t="s">
        <v>108</v>
      </c>
      <c r="D11" s="52">
        <v>16</v>
      </c>
      <c r="E11" s="53"/>
      <c r="F11" s="54">
        <f>D11*E11</f>
        <v>0</v>
      </c>
      <c r="G11" s="41"/>
      <c r="H11" s="58"/>
      <c r="I11" s="56"/>
    </row>
    <row r="12" spans="1:9" s="44" customFormat="1" ht="34.5" customHeight="1" x14ac:dyDescent="0.25">
      <c r="A12" s="201"/>
      <c r="B12" s="59" t="s">
        <v>109</v>
      </c>
      <c r="C12" s="62" t="s">
        <v>110</v>
      </c>
      <c r="D12" s="64">
        <f>28*11</f>
        <v>308</v>
      </c>
      <c r="E12" s="53"/>
      <c r="F12" s="54">
        <f t="shared" ref="F12:F28" si="1">D12*E12</f>
        <v>0</v>
      </c>
      <c r="G12" s="63"/>
      <c r="H12" s="58"/>
      <c r="I12" s="56"/>
    </row>
    <row r="13" spans="1:9" s="44" customFormat="1" x14ac:dyDescent="0.25">
      <c r="A13" s="201"/>
      <c r="B13" s="59" t="s">
        <v>111</v>
      </c>
      <c r="C13" s="62" t="s">
        <v>110</v>
      </c>
      <c r="D13" s="53">
        <v>2</v>
      </c>
      <c r="E13" s="53"/>
      <c r="F13" s="54">
        <f t="shared" si="1"/>
        <v>0</v>
      </c>
      <c r="G13" s="41"/>
      <c r="H13" s="58"/>
      <c r="I13" s="56"/>
    </row>
    <row r="14" spans="1:9" s="44" customFormat="1" x14ac:dyDescent="0.25">
      <c r="A14" s="201"/>
      <c r="B14" s="59" t="s">
        <v>112</v>
      </c>
      <c r="C14" s="62" t="s">
        <v>100</v>
      </c>
      <c r="D14" s="53">
        <v>25</v>
      </c>
      <c r="E14" s="53"/>
      <c r="F14" s="54">
        <f t="shared" si="1"/>
        <v>0</v>
      </c>
      <c r="G14" s="41"/>
      <c r="H14" s="58"/>
      <c r="I14" s="56"/>
    </row>
    <row r="15" spans="1:9" s="44" customFormat="1" x14ac:dyDescent="0.25">
      <c r="A15" s="201"/>
      <c r="B15" s="50" t="s">
        <v>113</v>
      </c>
      <c r="C15" s="62" t="s">
        <v>110</v>
      </c>
      <c r="D15" s="52">
        <v>11</v>
      </c>
      <c r="E15" s="53"/>
      <c r="F15" s="54">
        <f t="shared" si="1"/>
        <v>0</v>
      </c>
      <c r="G15" s="58"/>
      <c r="H15" s="58"/>
      <c r="I15" s="56"/>
    </row>
    <row r="16" spans="1:9" s="44" customFormat="1" ht="30" x14ac:dyDescent="0.25">
      <c r="A16" s="201" t="s">
        <v>114</v>
      </c>
      <c r="B16" s="65" t="s">
        <v>102</v>
      </c>
      <c r="C16" s="60" t="s">
        <v>97</v>
      </c>
      <c r="D16" s="66">
        <v>3.5</v>
      </c>
      <c r="E16" s="53"/>
      <c r="F16" s="54">
        <f t="shared" si="1"/>
        <v>0</v>
      </c>
      <c r="G16" s="58"/>
      <c r="H16" s="58"/>
      <c r="I16" s="56"/>
    </row>
    <row r="17" spans="1:9" s="44" customFormat="1" ht="30" x14ac:dyDescent="0.25">
      <c r="A17" s="201"/>
      <c r="B17" s="65" t="s">
        <v>103</v>
      </c>
      <c r="C17" s="60" t="s">
        <v>97</v>
      </c>
      <c r="D17" s="66">
        <v>1.6</v>
      </c>
      <c r="E17" s="53"/>
      <c r="F17" s="54">
        <f t="shared" si="1"/>
        <v>0</v>
      </c>
      <c r="G17" s="58"/>
      <c r="H17" s="58"/>
      <c r="I17" s="56"/>
    </row>
    <row r="18" spans="1:9" s="44" customFormat="1" x14ac:dyDescent="0.25">
      <c r="A18" s="201"/>
      <c r="B18" s="67" t="s">
        <v>104</v>
      </c>
      <c r="C18" s="60" t="s">
        <v>97</v>
      </c>
      <c r="D18" s="66">
        <v>3.5</v>
      </c>
      <c r="E18" s="53"/>
      <c r="F18" s="54">
        <f t="shared" si="1"/>
        <v>0</v>
      </c>
      <c r="G18" s="58"/>
      <c r="H18" s="58"/>
      <c r="I18" s="56"/>
    </row>
    <row r="19" spans="1:9" s="44" customFormat="1" x14ac:dyDescent="0.25">
      <c r="A19" s="201"/>
      <c r="B19" s="65" t="s">
        <v>105</v>
      </c>
      <c r="C19" s="62" t="s">
        <v>106</v>
      </c>
      <c r="D19" s="66">
        <v>42</v>
      </c>
      <c r="E19" s="53"/>
      <c r="F19" s="54">
        <f t="shared" si="1"/>
        <v>0</v>
      </c>
      <c r="G19" s="58"/>
      <c r="H19" s="58"/>
      <c r="I19" s="56"/>
    </row>
    <row r="20" spans="1:9" s="44" customFormat="1" x14ac:dyDescent="0.25">
      <c r="A20" s="201"/>
      <c r="B20" s="59" t="s">
        <v>107</v>
      </c>
      <c r="C20" s="57" t="s">
        <v>108</v>
      </c>
      <c r="D20" s="68">
        <v>4</v>
      </c>
      <c r="E20" s="53"/>
      <c r="F20" s="54">
        <f t="shared" si="1"/>
        <v>0</v>
      </c>
      <c r="G20" s="58"/>
      <c r="H20" s="58"/>
      <c r="I20" s="56"/>
    </row>
    <row r="21" spans="1:9" s="44" customFormat="1" ht="30" x14ac:dyDescent="0.25">
      <c r="A21" s="201"/>
      <c r="B21" s="59" t="s">
        <v>109</v>
      </c>
      <c r="C21" s="62" t="s">
        <v>110</v>
      </c>
      <c r="D21" s="68">
        <v>40</v>
      </c>
      <c r="E21" s="53"/>
      <c r="F21" s="54">
        <f t="shared" si="1"/>
        <v>0</v>
      </c>
      <c r="G21" s="58"/>
      <c r="H21" s="58"/>
      <c r="I21" s="56"/>
    </row>
    <row r="22" spans="1:9" s="44" customFormat="1" x14ac:dyDescent="0.25">
      <c r="A22" s="201"/>
      <c r="B22" s="59" t="s">
        <v>115</v>
      </c>
      <c r="C22" s="62" t="s">
        <v>110</v>
      </c>
      <c r="D22" s="66">
        <v>0</v>
      </c>
      <c r="E22" s="53"/>
      <c r="F22" s="54">
        <f t="shared" si="1"/>
        <v>0</v>
      </c>
      <c r="G22" s="58"/>
      <c r="H22" s="58"/>
      <c r="I22" s="56"/>
    </row>
    <row r="23" spans="1:9" s="44" customFormat="1" x14ac:dyDescent="0.25">
      <c r="A23" s="201"/>
      <c r="B23" s="59" t="s">
        <v>116</v>
      </c>
      <c r="C23" s="62" t="s">
        <v>100</v>
      </c>
      <c r="D23" s="66">
        <v>0</v>
      </c>
      <c r="E23" s="53"/>
      <c r="F23" s="54">
        <f t="shared" si="1"/>
        <v>0</v>
      </c>
      <c r="G23" s="58"/>
      <c r="H23" s="58"/>
      <c r="I23" s="56"/>
    </row>
    <row r="24" spans="1:9" s="44" customFormat="1" x14ac:dyDescent="0.25">
      <c r="A24" s="201"/>
      <c r="B24" s="50" t="s">
        <v>113</v>
      </c>
      <c r="C24" s="62" t="s">
        <v>110</v>
      </c>
      <c r="D24" s="68">
        <v>1</v>
      </c>
      <c r="E24" s="53"/>
      <c r="F24" s="54">
        <f t="shared" si="1"/>
        <v>0</v>
      </c>
      <c r="G24" s="58"/>
      <c r="H24" s="58"/>
      <c r="I24" s="56"/>
    </row>
    <row r="25" spans="1:9" s="44" customFormat="1" x14ac:dyDescent="0.25">
      <c r="A25" s="69" t="s">
        <v>117</v>
      </c>
      <c r="B25" s="59" t="s">
        <v>118</v>
      </c>
      <c r="C25" s="51" t="s">
        <v>100</v>
      </c>
      <c r="D25" s="52">
        <v>18</v>
      </c>
      <c r="E25" s="53"/>
      <c r="F25" s="54">
        <f t="shared" si="1"/>
        <v>0</v>
      </c>
      <c r="G25" s="41"/>
      <c r="H25" s="41"/>
      <c r="I25" s="56"/>
    </row>
    <row r="26" spans="1:9" s="44" customFormat="1" x14ac:dyDescent="0.25">
      <c r="A26" s="70" t="s">
        <v>119</v>
      </c>
      <c r="B26" s="59" t="s">
        <v>120</v>
      </c>
      <c r="C26" s="62" t="s">
        <v>121</v>
      </c>
      <c r="D26" s="52">
        <v>2</v>
      </c>
      <c r="E26" s="53"/>
      <c r="F26" s="54">
        <f t="shared" si="1"/>
        <v>0</v>
      </c>
      <c r="G26" s="41"/>
      <c r="H26" s="41"/>
      <c r="I26" s="56"/>
    </row>
    <row r="27" spans="1:9" s="44" customFormat="1" x14ac:dyDescent="0.25">
      <c r="A27" s="71" t="s">
        <v>122</v>
      </c>
      <c r="B27" s="72"/>
      <c r="C27" s="51" t="s">
        <v>123</v>
      </c>
      <c r="D27" s="52">
        <v>1</v>
      </c>
      <c r="E27" s="73"/>
      <c r="F27" s="54">
        <f t="shared" si="1"/>
        <v>0</v>
      </c>
      <c r="G27" s="41"/>
      <c r="H27" s="41"/>
      <c r="I27" s="56"/>
    </row>
    <row r="28" spans="1:9" s="44" customFormat="1" x14ac:dyDescent="0.25">
      <c r="A28" s="71" t="s">
        <v>124</v>
      </c>
      <c r="B28" s="72"/>
      <c r="C28" s="51" t="s">
        <v>123</v>
      </c>
      <c r="D28" s="52">
        <v>1</v>
      </c>
      <c r="E28" s="73"/>
      <c r="F28" s="54">
        <f t="shared" si="1"/>
        <v>0</v>
      </c>
      <c r="G28" s="41"/>
      <c r="H28" s="41"/>
      <c r="I28" s="56"/>
    </row>
    <row r="29" spans="1:9" s="44" customFormat="1" x14ac:dyDescent="0.25">
      <c r="A29" s="71" t="s">
        <v>125</v>
      </c>
      <c r="B29" s="72"/>
      <c r="C29" s="51" t="s">
        <v>123</v>
      </c>
      <c r="D29" s="52">
        <v>1</v>
      </c>
      <c r="E29" s="73"/>
      <c r="F29" s="54">
        <f t="shared" ref="F29:F30" si="2">E29*D29</f>
        <v>0</v>
      </c>
      <c r="G29" s="41"/>
      <c r="H29" s="41"/>
      <c r="I29" s="56"/>
    </row>
    <row r="30" spans="1:9" s="44" customFormat="1" x14ac:dyDescent="0.25">
      <c r="A30" s="71" t="s">
        <v>126</v>
      </c>
      <c r="B30" s="72"/>
      <c r="C30" s="51" t="s">
        <v>123</v>
      </c>
      <c r="D30" s="52">
        <v>1</v>
      </c>
      <c r="E30" s="73"/>
      <c r="F30" s="54">
        <f t="shared" si="2"/>
        <v>0</v>
      </c>
      <c r="G30" s="58"/>
      <c r="H30" s="41"/>
      <c r="I30" s="56"/>
    </row>
    <row r="31" spans="1:9" s="44" customFormat="1" x14ac:dyDescent="0.25">
      <c r="A31" s="202"/>
      <c r="B31" s="203"/>
      <c r="C31" s="203"/>
      <c r="D31" s="203"/>
      <c r="E31" s="74" t="s">
        <v>127</v>
      </c>
      <c r="F31" s="54">
        <f>SUM(F4:F30)</f>
        <v>0</v>
      </c>
      <c r="G31" s="41"/>
      <c r="H31" s="41"/>
      <c r="I31" s="41"/>
    </row>
    <row r="32" spans="1:9" s="44" customFormat="1" x14ac:dyDescent="0.25">
      <c r="A32" s="75"/>
      <c r="B32" s="51"/>
      <c r="C32" s="51"/>
      <c r="D32" s="51"/>
      <c r="E32" s="76"/>
      <c r="F32" s="54"/>
      <c r="G32" s="41"/>
      <c r="H32" s="41"/>
      <c r="I32" s="41"/>
    </row>
    <row r="33" spans="1:6" s="44" customFormat="1" x14ac:dyDescent="0.25">
      <c r="A33" s="194" t="s">
        <v>128</v>
      </c>
      <c r="B33" s="195"/>
      <c r="C33" s="195"/>
      <c r="D33" s="195"/>
      <c r="E33" s="195"/>
      <c r="F33" s="196"/>
    </row>
    <row r="34" spans="1:6" s="44" customFormat="1" ht="30" x14ac:dyDescent="0.25">
      <c r="A34" s="45" t="s">
        <v>57</v>
      </c>
      <c r="B34" s="46" t="s">
        <v>91</v>
      </c>
      <c r="C34" s="47" t="s">
        <v>92</v>
      </c>
      <c r="D34" s="47" t="s">
        <v>85</v>
      </c>
      <c r="E34" s="48" t="s">
        <v>93</v>
      </c>
      <c r="F34" s="49" t="s">
        <v>94</v>
      </c>
    </row>
    <row r="35" spans="1:6" s="44" customFormat="1" ht="45" x14ac:dyDescent="0.25">
      <c r="A35" s="201" t="s">
        <v>129</v>
      </c>
      <c r="B35" s="77" t="s">
        <v>130</v>
      </c>
      <c r="C35" s="51" t="s">
        <v>97</v>
      </c>
      <c r="D35" s="68">
        <v>12</v>
      </c>
      <c r="E35" s="53"/>
      <c r="F35" s="54">
        <f>E35*D35</f>
        <v>0</v>
      </c>
    </row>
    <row r="36" spans="1:6" s="44" customFormat="1" ht="30" customHeight="1" x14ac:dyDescent="0.25">
      <c r="A36" s="201"/>
      <c r="B36" s="65" t="s">
        <v>131</v>
      </c>
      <c r="C36" s="57" t="s">
        <v>97</v>
      </c>
      <c r="D36" s="52">
        <v>12</v>
      </c>
      <c r="E36" s="53"/>
      <c r="F36" s="54">
        <f>D36*E36</f>
        <v>0</v>
      </c>
    </row>
    <row r="37" spans="1:6" s="44" customFormat="1" x14ac:dyDescent="0.25">
      <c r="A37" s="201"/>
      <c r="B37" s="59" t="s">
        <v>99</v>
      </c>
      <c r="C37" s="57" t="s">
        <v>100</v>
      </c>
      <c r="D37" s="52">
        <v>170</v>
      </c>
      <c r="E37" s="53"/>
      <c r="F37" s="54">
        <f>D37*E37</f>
        <v>0</v>
      </c>
    </row>
    <row r="38" spans="1:6" s="44" customFormat="1" ht="30" customHeight="1" x14ac:dyDescent="0.25">
      <c r="A38" s="201" t="s">
        <v>132</v>
      </c>
      <c r="B38" s="59" t="s">
        <v>102</v>
      </c>
      <c r="C38" s="60" t="s">
        <v>97</v>
      </c>
      <c r="D38" s="53">
        <v>4.8</v>
      </c>
      <c r="E38" s="61"/>
      <c r="F38" s="54">
        <f t="shared" ref="F38:F40" si="3">D38*E38</f>
        <v>0</v>
      </c>
    </row>
    <row r="39" spans="1:6" s="44" customFormat="1" ht="45" x14ac:dyDescent="0.25">
      <c r="A39" s="201"/>
      <c r="B39" s="59" t="s">
        <v>133</v>
      </c>
      <c r="C39" s="60" t="s">
        <v>97</v>
      </c>
      <c r="D39" s="53">
        <v>8</v>
      </c>
      <c r="E39" s="61"/>
      <c r="F39" s="54">
        <f t="shared" si="3"/>
        <v>0</v>
      </c>
    </row>
    <row r="40" spans="1:6" s="44" customFormat="1" x14ac:dyDescent="0.25">
      <c r="A40" s="201"/>
      <c r="B40" s="50" t="s">
        <v>104</v>
      </c>
      <c r="C40" s="60" t="s">
        <v>97</v>
      </c>
      <c r="D40" s="53">
        <v>4.8</v>
      </c>
      <c r="E40" s="61"/>
      <c r="F40" s="54">
        <f t="shared" si="3"/>
        <v>0</v>
      </c>
    </row>
    <row r="41" spans="1:6" s="44" customFormat="1" x14ac:dyDescent="0.25">
      <c r="A41" s="201"/>
      <c r="B41" s="59" t="s">
        <v>105</v>
      </c>
      <c r="C41" s="62" t="s">
        <v>106</v>
      </c>
      <c r="D41" s="52">
        <v>370</v>
      </c>
      <c r="E41" s="53"/>
      <c r="F41" s="54">
        <f>D41*E41</f>
        <v>0</v>
      </c>
    </row>
    <row r="42" spans="1:6" s="44" customFormat="1" x14ac:dyDescent="0.25">
      <c r="A42" s="201"/>
      <c r="B42" s="59" t="s">
        <v>107</v>
      </c>
      <c r="C42" s="57" t="s">
        <v>108</v>
      </c>
      <c r="D42" s="52">
        <v>16</v>
      </c>
      <c r="E42" s="53"/>
      <c r="F42" s="54">
        <f>D42*E42</f>
        <v>0</v>
      </c>
    </row>
    <row r="43" spans="1:6" s="44" customFormat="1" ht="30" x14ac:dyDescent="0.25">
      <c r="A43" s="201"/>
      <c r="B43" s="59" t="s">
        <v>109</v>
      </c>
      <c r="C43" s="62" t="s">
        <v>110</v>
      </c>
      <c r="D43" s="64">
        <f>28*11</f>
        <v>308</v>
      </c>
      <c r="E43" s="53"/>
      <c r="F43" s="54">
        <f t="shared" ref="F43:F56" si="4">D43*E43</f>
        <v>0</v>
      </c>
    </row>
    <row r="44" spans="1:6" s="44" customFormat="1" x14ac:dyDescent="0.25">
      <c r="A44" s="201"/>
      <c r="B44" s="59" t="s">
        <v>111</v>
      </c>
      <c r="C44" s="62" t="s">
        <v>110</v>
      </c>
      <c r="D44" s="53">
        <v>2</v>
      </c>
      <c r="E44" s="53"/>
      <c r="F44" s="54">
        <f t="shared" si="4"/>
        <v>0</v>
      </c>
    </row>
    <row r="45" spans="1:6" s="44" customFormat="1" x14ac:dyDescent="0.25">
      <c r="A45" s="201"/>
      <c r="B45" s="59" t="s">
        <v>112</v>
      </c>
      <c r="C45" s="62" t="s">
        <v>100</v>
      </c>
      <c r="D45" s="53">
        <v>25</v>
      </c>
      <c r="E45" s="53"/>
      <c r="F45" s="54">
        <f t="shared" si="4"/>
        <v>0</v>
      </c>
    </row>
    <row r="46" spans="1:6" s="44" customFormat="1" x14ac:dyDescent="0.25">
      <c r="A46" s="201"/>
      <c r="B46" s="59" t="s">
        <v>113</v>
      </c>
      <c r="C46" s="57" t="s">
        <v>110</v>
      </c>
      <c r="D46" s="52">
        <v>11</v>
      </c>
      <c r="E46" s="53"/>
      <c r="F46" s="54">
        <f t="shared" si="4"/>
        <v>0</v>
      </c>
    </row>
    <row r="47" spans="1:6" s="44" customFormat="1" ht="30" x14ac:dyDescent="0.25">
      <c r="A47" s="201" t="s">
        <v>134</v>
      </c>
      <c r="B47" s="65" t="s">
        <v>102</v>
      </c>
      <c r="C47" s="60" t="s">
        <v>97</v>
      </c>
      <c r="D47" s="66">
        <v>3.5</v>
      </c>
      <c r="E47" s="53"/>
      <c r="F47" s="54">
        <f t="shared" si="4"/>
        <v>0</v>
      </c>
    </row>
    <row r="48" spans="1:6" s="44" customFormat="1" ht="45" x14ac:dyDescent="0.25">
      <c r="A48" s="201"/>
      <c r="B48" s="65" t="s">
        <v>133</v>
      </c>
      <c r="C48" s="60" t="s">
        <v>97</v>
      </c>
      <c r="D48" s="66">
        <v>1.6</v>
      </c>
      <c r="E48" s="53"/>
      <c r="F48" s="54">
        <f t="shared" si="4"/>
        <v>0</v>
      </c>
    </row>
    <row r="49" spans="1:6" s="44" customFormat="1" x14ac:dyDescent="0.25">
      <c r="A49" s="201"/>
      <c r="B49" s="67" t="s">
        <v>104</v>
      </c>
      <c r="C49" s="60" t="s">
        <v>97</v>
      </c>
      <c r="D49" s="66">
        <v>3.5</v>
      </c>
      <c r="E49" s="53"/>
      <c r="F49" s="54">
        <f t="shared" si="4"/>
        <v>0</v>
      </c>
    </row>
    <row r="50" spans="1:6" s="44" customFormat="1" x14ac:dyDescent="0.25">
      <c r="A50" s="201"/>
      <c r="B50" s="59" t="s">
        <v>105</v>
      </c>
      <c r="C50" s="62" t="s">
        <v>106</v>
      </c>
      <c r="D50" s="66">
        <v>42</v>
      </c>
      <c r="E50" s="53"/>
      <c r="F50" s="54">
        <f t="shared" si="4"/>
        <v>0</v>
      </c>
    </row>
    <row r="51" spans="1:6" s="44" customFormat="1" x14ac:dyDescent="0.25">
      <c r="A51" s="201"/>
      <c r="B51" s="59" t="s">
        <v>107</v>
      </c>
      <c r="C51" s="57" t="s">
        <v>108</v>
      </c>
      <c r="D51" s="68">
        <v>4</v>
      </c>
      <c r="E51" s="53"/>
      <c r="F51" s="54">
        <f t="shared" si="4"/>
        <v>0</v>
      </c>
    </row>
    <row r="52" spans="1:6" s="44" customFormat="1" ht="30" x14ac:dyDescent="0.25">
      <c r="A52" s="201"/>
      <c r="B52" s="59" t="s">
        <v>109</v>
      </c>
      <c r="C52" s="62" t="s">
        <v>110</v>
      </c>
      <c r="D52" s="68">
        <v>40</v>
      </c>
      <c r="E52" s="53"/>
      <c r="F52" s="54">
        <f t="shared" si="4"/>
        <v>0</v>
      </c>
    </row>
    <row r="53" spans="1:6" s="44" customFormat="1" x14ac:dyDescent="0.25">
      <c r="A53" s="201"/>
      <c r="B53" s="59" t="s">
        <v>115</v>
      </c>
      <c r="C53" s="62" t="s">
        <v>110</v>
      </c>
      <c r="D53" s="66">
        <v>0</v>
      </c>
      <c r="E53" s="53"/>
      <c r="F53" s="54">
        <f t="shared" si="4"/>
        <v>0</v>
      </c>
    </row>
    <row r="54" spans="1:6" s="44" customFormat="1" x14ac:dyDescent="0.25">
      <c r="A54" s="201"/>
      <c r="B54" s="59" t="s">
        <v>116</v>
      </c>
      <c r="C54" s="62" t="s">
        <v>100</v>
      </c>
      <c r="D54" s="66">
        <v>0</v>
      </c>
      <c r="E54" s="53"/>
      <c r="F54" s="54">
        <f t="shared" si="4"/>
        <v>0</v>
      </c>
    </row>
    <row r="55" spans="1:6" s="44" customFormat="1" x14ac:dyDescent="0.25">
      <c r="A55" s="201"/>
      <c r="B55" s="50" t="s">
        <v>113</v>
      </c>
      <c r="C55" s="62" t="s">
        <v>110</v>
      </c>
      <c r="D55" s="68">
        <v>1</v>
      </c>
      <c r="E55" s="53"/>
      <c r="F55" s="54">
        <f t="shared" si="4"/>
        <v>0</v>
      </c>
    </row>
    <row r="56" spans="1:6" s="44" customFormat="1" x14ac:dyDescent="0.25">
      <c r="A56" s="78" t="s">
        <v>117</v>
      </c>
      <c r="B56" s="59" t="s">
        <v>118</v>
      </c>
      <c r="C56" s="51" t="s">
        <v>100</v>
      </c>
      <c r="D56" s="52">
        <v>18</v>
      </c>
      <c r="E56" s="53"/>
      <c r="F56" s="54">
        <f t="shared" si="4"/>
        <v>0</v>
      </c>
    </row>
    <row r="57" spans="1:6" s="44" customFormat="1" x14ac:dyDescent="0.25">
      <c r="A57" s="70" t="s">
        <v>119</v>
      </c>
      <c r="B57" s="59" t="s">
        <v>120</v>
      </c>
      <c r="C57" s="62" t="s">
        <v>121</v>
      </c>
      <c r="D57" s="52">
        <v>2</v>
      </c>
      <c r="E57" s="53"/>
      <c r="F57" s="54">
        <f>E57*D57</f>
        <v>0</v>
      </c>
    </row>
    <row r="58" spans="1:6" s="44" customFormat="1" x14ac:dyDescent="0.25">
      <c r="A58" s="71" t="s">
        <v>122</v>
      </c>
      <c r="B58" s="72"/>
      <c r="C58" s="51" t="s">
        <v>123</v>
      </c>
      <c r="D58" s="52">
        <v>1</v>
      </c>
      <c r="E58" s="73"/>
      <c r="F58" s="54">
        <f t="shared" ref="F58:F61" si="5">E58*D58</f>
        <v>0</v>
      </c>
    </row>
    <row r="59" spans="1:6" s="44" customFormat="1" x14ac:dyDescent="0.25">
      <c r="A59" s="71" t="s">
        <v>124</v>
      </c>
      <c r="B59" s="72"/>
      <c r="C59" s="51" t="s">
        <v>123</v>
      </c>
      <c r="D59" s="52">
        <v>1</v>
      </c>
      <c r="E59" s="73"/>
      <c r="F59" s="54">
        <f t="shared" si="5"/>
        <v>0</v>
      </c>
    </row>
    <row r="60" spans="1:6" s="44" customFormat="1" x14ac:dyDescent="0.25">
      <c r="A60" s="71" t="s">
        <v>125</v>
      </c>
      <c r="B60" s="72"/>
      <c r="C60" s="51" t="s">
        <v>123</v>
      </c>
      <c r="D60" s="52">
        <v>1</v>
      </c>
      <c r="E60" s="73"/>
      <c r="F60" s="54">
        <f t="shared" si="5"/>
        <v>0</v>
      </c>
    </row>
    <row r="61" spans="1:6" s="44" customFormat="1" x14ac:dyDescent="0.25">
      <c r="A61" s="71" t="s">
        <v>126</v>
      </c>
      <c r="B61" s="72"/>
      <c r="C61" s="51" t="s">
        <v>123</v>
      </c>
      <c r="D61" s="52">
        <v>1</v>
      </c>
      <c r="E61" s="73"/>
      <c r="F61" s="54">
        <f t="shared" si="5"/>
        <v>0</v>
      </c>
    </row>
    <row r="62" spans="1:6" s="44" customFormat="1" x14ac:dyDescent="0.25">
      <c r="A62" s="71"/>
      <c r="B62" s="72"/>
      <c r="C62" s="51"/>
      <c r="D62" s="52"/>
      <c r="E62" s="73"/>
      <c r="F62" s="54"/>
    </row>
    <row r="63" spans="1:6" s="44" customFormat="1" ht="15.75" customHeight="1" x14ac:dyDescent="0.25">
      <c r="A63" s="202"/>
      <c r="B63" s="203"/>
      <c r="C63" s="203"/>
      <c r="D63" s="203"/>
      <c r="E63" s="74" t="s">
        <v>127</v>
      </c>
      <c r="F63" s="54">
        <f>SUM(F35:F61)</f>
        <v>0</v>
      </c>
    </row>
    <row r="64" spans="1:6" s="44" customFormat="1" ht="15.75" customHeight="1" x14ac:dyDescent="0.25">
      <c r="A64" s="194" t="s">
        <v>135</v>
      </c>
      <c r="B64" s="195"/>
      <c r="C64" s="195"/>
      <c r="D64" s="195"/>
      <c r="E64" s="195"/>
      <c r="F64" s="196"/>
    </row>
    <row r="65" spans="1:6" s="44" customFormat="1" ht="30" x14ac:dyDescent="0.25">
      <c r="A65" s="45" t="s">
        <v>57</v>
      </c>
      <c r="B65" s="46" t="s">
        <v>91</v>
      </c>
      <c r="C65" s="47" t="s">
        <v>92</v>
      </c>
      <c r="D65" s="47" t="s">
        <v>85</v>
      </c>
      <c r="E65" s="48" t="s">
        <v>93</v>
      </c>
      <c r="F65" s="49" t="s">
        <v>94</v>
      </c>
    </row>
    <row r="66" spans="1:6" s="44" customFormat="1" ht="45" x14ac:dyDescent="0.25">
      <c r="A66" s="201" t="s">
        <v>129</v>
      </c>
      <c r="B66" s="77" t="s">
        <v>130</v>
      </c>
      <c r="C66" s="51" t="s">
        <v>97</v>
      </c>
      <c r="D66" s="68">
        <v>12</v>
      </c>
      <c r="E66" s="53"/>
      <c r="F66" s="54">
        <f>E66*D66</f>
        <v>0</v>
      </c>
    </row>
    <row r="67" spans="1:6" s="44" customFormat="1" x14ac:dyDescent="0.25">
      <c r="A67" s="201"/>
      <c r="B67" s="65" t="s">
        <v>131</v>
      </c>
      <c r="C67" s="57" t="s">
        <v>97</v>
      </c>
      <c r="D67" s="52">
        <v>12</v>
      </c>
      <c r="E67" s="53"/>
      <c r="F67" s="54">
        <f>D67*E67</f>
        <v>0</v>
      </c>
    </row>
    <row r="68" spans="1:6" s="44" customFormat="1" x14ac:dyDescent="0.25">
      <c r="A68" s="201"/>
      <c r="B68" s="59" t="s">
        <v>99</v>
      </c>
      <c r="C68" s="57" t="s">
        <v>100</v>
      </c>
      <c r="D68" s="52">
        <v>170</v>
      </c>
      <c r="E68" s="53"/>
      <c r="F68" s="54">
        <f>D68*E68</f>
        <v>0</v>
      </c>
    </row>
    <row r="69" spans="1:6" s="44" customFormat="1" ht="30" customHeight="1" x14ac:dyDescent="0.25">
      <c r="A69" s="201" t="s">
        <v>132</v>
      </c>
      <c r="B69" s="59" t="s">
        <v>102</v>
      </c>
      <c r="C69" s="60" t="s">
        <v>97</v>
      </c>
      <c r="D69" s="53">
        <v>4.8</v>
      </c>
      <c r="E69" s="61"/>
      <c r="F69" s="54">
        <f t="shared" ref="F69:F71" si="6">D69*E69</f>
        <v>0</v>
      </c>
    </row>
    <row r="70" spans="1:6" s="44" customFormat="1" ht="45" x14ac:dyDescent="0.25">
      <c r="A70" s="201"/>
      <c r="B70" s="59" t="s">
        <v>133</v>
      </c>
      <c r="C70" s="60" t="s">
        <v>97</v>
      </c>
      <c r="D70" s="53">
        <v>8</v>
      </c>
      <c r="E70" s="61"/>
      <c r="F70" s="54">
        <f t="shared" si="6"/>
        <v>0</v>
      </c>
    </row>
    <row r="71" spans="1:6" s="44" customFormat="1" ht="15" customHeight="1" x14ac:dyDescent="0.25">
      <c r="A71" s="201"/>
      <c r="B71" s="50" t="s">
        <v>104</v>
      </c>
      <c r="C71" s="60" t="s">
        <v>97</v>
      </c>
      <c r="D71" s="53">
        <v>4.8</v>
      </c>
      <c r="E71" s="61"/>
      <c r="F71" s="54">
        <f t="shared" si="6"/>
        <v>0</v>
      </c>
    </row>
    <row r="72" spans="1:6" s="44" customFormat="1" x14ac:dyDescent="0.25">
      <c r="A72" s="201"/>
      <c r="B72" s="59" t="s">
        <v>105</v>
      </c>
      <c r="C72" s="62" t="s">
        <v>106</v>
      </c>
      <c r="D72" s="52">
        <v>370</v>
      </c>
      <c r="E72" s="53"/>
      <c r="F72" s="54">
        <f>D72*E72</f>
        <v>0</v>
      </c>
    </row>
    <row r="73" spans="1:6" s="44" customFormat="1" x14ac:dyDescent="0.25">
      <c r="A73" s="201"/>
      <c r="B73" s="59" t="s">
        <v>107</v>
      </c>
      <c r="C73" s="57" t="s">
        <v>108</v>
      </c>
      <c r="D73" s="52">
        <v>16</v>
      </c>
      <c r="E73" s="53"/>
      <c r="F73" s="54">
        <f>D73*E73</f>
        <v>0</v>
      </c>
    </row>
    <row r="74" spans="1:6" s="44" customFormat="1" ht="30" x14ac:dyDescent="0.25">
      <c r="A74" s="201"/>
      <c r="B74" s="59" t="s">
        <v>109</v>
      </c>
      <c r="C74" s="62" t="s">
        <v>110</v>
      </c>
      <c r="D74" s="64">
        <f>28*11</f>
        <v>308</v>
      </c>
      <c r="E74" s="53"/>
      <c r="F74" s="54">
        <f t="shared" ref="F74:F87" si="7">D74*E74</f>
        <v>0</v>
      </c>
    </row>
    <row r="75" spans="1:6" s="44" customFormat="1" ht="15.95" customHeight="1" x14ac:dyDescent="0.25">
      <c r="A75" s="201"/>
      <c r="B75" s="59" t="s">
        <v>111</v>
      </c>
      <c r="C75" s="62" t="s">
        <v>110</v>
      </c>
      <c r="D75" s="53">
        <v>2</v>
      </c>
      <c r="E75" s="53"/>
      <c r="F75" s="54">
        <f t="shared" si="7"/>
        <v>0</v>
      </c>
    </row>
    <row r="76" spans="1:6" s="44" customFormat="1" x14ac:dyDescent="0.25">
      <c r="A76" s="201"/>
      <c r="B76" s="59" t="s">
        <v>112</v>
      </c>
      <c r="C76" s="62" t="s">
        <v>100</v>
      </c>
      <c r="D76" s="53">
        <v>25</v>
      </c>
      <c r="E76" s="53"/>
      <c r="F76" s="54">
        <f t="shared" si="7"/>
        <v>0</v>
      </c>
    </row>
    <row r="77" spans="1:6" s="44" customFormat="1" x14ac:dyDescent="0.25">
      <c r="A77" s="201"/>
      <c r="B77" s="59" t="s">
        <v>113</v>
      </c>
      <c r="C77" s="57" t="s">
        <v>110</v>
      </c>
      <c r="D77" s="52">
        <v>11</v>
      </c>
      <c r="E77" s="53"/>
      <c r="F77" s="54">
        <f t="shared" si="7"/>
        <v>0</v>
      </c>
    </row>
    <row r="78" spans="1:6" s="44" customFormat="1" ht="30" x14ac:dyDescent="0.25">
      <c r="A78" s="201" t="s">
        <v>134</v>
      </c>
      <c r="B78" s="65" t="s">
        <v>102</v>
      </c>
      <c r="C78" s="60" t="s">
        <v>97</v>
      </c>
      <c r="D78" s="66">
        <v>3.5</v>
      </c>
      <c r="E78" s="53"/>
      <c r="F78" s="54">
        <f>D78*E78</f>
        <v>0</v>
      </c>
    </row>
    <row r="79" spans="1:6" s="44" customFormat="1" ht="45" x14ac:dyDescent="0.25">
      <c r="A79" s="201"/>
      <c r="B79" s="65" t="s">
        <v>133</v>
      </c>
      <c r="C79" s="60" t="s">
        <v>97</v>
      </c>
      <c r="D79" s="66">
        <v>1.6</v>
      </c>
      <c r="E79" s="53"/>
      <c r="F79" s="54">
        <f t="shared" si="7"/>
        <v>0</v>
      </c>
    </row>
    <row r="80" spans="1:6" s="44" customFormat="1" x14ac:dyDescent="0.25">
      <c r="A80" s="201"/>
      <c r="B80" s="67" t="s">
        <v>104</v>
      </c>
      <c r="C80" s="60" t="s">
        <v>97</v>
      </c>
      <c r="D80" s="66">
        <v>3.5</v>
      </c>
      <c r="E80" s="53"/>
      <c r="F80" s="54">
        <f t="shared" si="7"/>
        <v>0</v>
      </c>
    </row>
    <row r="81" spans="1:6" s="44" customFormat="1" x14ac:dyDescent="0.25">
      <c r="A81" s="201"/>
      <c r="B81" s="59" t="s">
        <v>105</v>
      </c>
      <c r="C81" s="62" t="s">
        <v>106</v>
      </c>
      <c r="D81" s="66">
        <v>42</v>
      </c>
      <c r="E81" s="53"/>
      <c r="F81" s="54">
        <f t="shared" si="7"/>
        <v>0</v>
      </c>
    </row>
    <row r="82" spans="1:6" s="44" customFormat="1" x14ac:dyDescent="0.25">
      <c r="A82" s="201"/>
      <c r="B82" s="59" t="s">
        <v>107</v>
      </c>
      <c r="C82" s="57" t="s">
        <v>108</v>
      </c>
      <c r="D82" s="68">
        <v>4</v>
      </c>
      <c r="E82" s="53"/>
      <c r="F82" s="54">
        <f t="shared" si="7"/>
        <v>0</v>
      </c>
    </row>
    <row r="83" spans="1:6" s="44" customFormat="1" ht="30" x14ac:dyDescent="0.25">
      <c r="A83" s="201"/>
      <c r="B83" s="59" t="s">
        <v>109</v>
      </c>
      <c r="C83" s="62" t="s">
        <v>110</v>
      </c>
      <c r="D83" s="68">
        <v>40</v>
      </c>
      <c r="E83" s="53"/>
      <c r="F83" s="54">
        <f t="shared" si="7"/>
        <v>0</v>
      </c>
    </row>
    <row r="84" spans="1:6" s="44" customFormat="1" x14ac:dyDescent="0.25">
      <c r="A84" s="201"/>
      <c r="B84" s="59" t="s">
        <v>115</v>
      </c>
      <c r="C84" s="62" t="s">
        <v>110</v>
      </c>
      <c r="D84" s="66">
        <v>0</v>
      </c>
      <c r="E84" s="53"/>
      <c r="F84" s="54">
        <f t="shared" si="7"/>
        <v>0</v>
      </c>
    </row>
    <row r="85" spans="1:6" s="44" customFormat="1" x14ac:dyDescent="0.25">
      <c r="A85" s="201"/>
      <c r="B85" s="59" t="s">
        <v>116</v>
      </c>
      <c r="C85" s="62" t="s">
        <v>100</v>
      </c>
      <c r="D85" s="66">
        <v>0</v>
      </c>
      <c r="E85" s="53"/>
      <c r="F85" s="54">
        <f t="shared" si="7"/>
        <v>0</v>
      </c>
    </row>
    <row r="86" spans="1:6" s="44" customFormat="1" x14ac:dyDescent="0.25">
      <c r="A86" s="201"/>
      <c r="B86" s="50" t="s">
        <v>113</v>
      </c>
      <c r="C86" s="62" t="s">
        <v>110</v>
      </c>
      <c r="D86" s="68">
        <v>1</v>
      </c>
      <c r="E86" s="53"/>
      <c r="F86" s="54">
        <f t="shared" si="7"/>
        <v>0</v>
      </c>
    </row>
    <row r="87" spans="1:6" s="44" customFormat="1" x14ac:dyDescent="0.25">
      <c r="A87" s="78" t="s">
        <v>117</v>
      </c>
      <c r="B87" s="59" t="s">
        <v>118</v>
      </c>
      <c r="C87" s="51" t="s">
        <v>100</v>
      </c>
      <c r="D87" s="52">
        <v>18</v>
      </c>
      <c r="E87" s="53"/>
      <c r="F87" s="54">
        <f t="shared" si="7"/>
        <v>0</v>
      </c>
    </row>
    <row r="88" spans="1:6" s="44" customFormat="1" ht="54.95" customHeight="1" x14ac:dyDescent="0.25">
      <c r="A88" s="70" t="s">
        <v>119</v>
      </c>
      <c r="B88" s="59" t="s">
        <v>120</v>
      </c>
      <c r="C88" s="62" t="s">
        <v>121</v>
      </c>
      <c r="D88" s="52">
        <v>2</v>
      </c>
      <c r="E88" s="53"/>
      <c r="F88" s="54">
        <f>E88*D88</f>
        <v>0</v>
      </c>
    </row>
    <row r="89" spans="1:6" s="44" customFormat="1" x14ac:dyDescent="0.25">
      <c r="A89" s="71" t="s">
        <v>122</v>
      </c>
      <c r="B89" s="72"/>
      <c r="C89" s="51" t="s">
        <v>123</v>
      </c>
      <c r="D89" s="52">
        <v>1</v>
      </c>
      <c r="E89" s="73"/>
      <c r="F89" s="54">
        <f t="shared" ref="F89:F92" si="8">E89*D89</f>
        <v>0</v>
      </c>
    </row>
    <row r="90" spans="1:6" s="44" customFormat="1" x14ac:dyDescent="0.25">
      <c r="A90" s="71" t="s">
        <v>124</v>
      </c>
      <c r="B90" s="72"/>
      <c r="C90" s="51" t="s">
        <v>123</v>
      </c>
      <c r="D90" s="52">
        <v>1</v>
      </c>
      <c r="E90" s="73"/>
      <c r="F90" s="54">
        <f t="shared" si="8"/>
        <v>0</v>
      </c>
    </row>
    <row r="91" spans="1:6" s="44" customFormat="1" x14ac:dyDescent="0.25">
      <c r="A91" s="71" t="s">
        <v>125</v>
      </c>
      <c r="B91" s="72"/>
      <c r="C91" s="51" t="s">
        <v>123</v>
      </c>
      <c r="D91" s="52">
        <v>1</v>
      </c>
      <c r="E91" s="73"/>
      <c r="F91" s="54">
        <f t="shared" si="8"/>
        <v>0</v>
      </c>
    </row>
    <row r="92" spans="1:6" s="44" customFormat="1" x14ac:dyDescent="0.25">
      <c r="A92" s="71" t="s">
        <v>126</v>
      </c>
      <c r="B92" s="72"/>
      <c r="C92" s="51" t="s">
        <v>123</v>
      </c>
      <c r="D92" s="52">
        <v>1</v>
      </c>
      <c r="E92" s="73"/>
      <c r="F92" s="54">
        <f t="shared" si="8"/>
        <v>0</v>
      </c>
    </row>
    <row r="93" spans="1:6" s="44" customFormat="1" x14ac:dyDescent="0.25">
      <c r="A93" s="202"/>
      <c r="B93" s="203"/>
      <c r="C93" s="203"/>
      <c r="D93" s="203"/>
      <c r="E93" s="74" t="s">
        <v>127</v>
      </c>
      <c r="F93" s="54">
        <f>SUM(F66:F92)</f>
        <v>0</v>
      </c>
    </row>
    <row r="94" spans="1:6" s="44" customFormat="1" ht="17.45" customHeight="1" x14ac:dyDescent="0.25">
      <c r="A94" s="204"/>
      <c r="B94" s="205"/>
      <c r="C94" s="205"/>
      <c r="D94" s="205"/>
      <c r="E94" s="205"/>
      <c r="F94" s="206"/>
    </row>
    <row r="95" spans="1:6" s="44" customFormat="1" ht="17.45" customHeight="1" x14ac:dyDescent="0.25">
      <c r="A95" s="194" t="s">
        <v>136</v>
      </c>
      <c r="B95" s="195"/>
      <c r="C95" s="195"/>
      <c r="D95" s="195"/>
      <c r="E95" s="195"/>
      <c r="F95" s="196"/>
    </row>
    <row r="96" spans="1:6" s="44" customFormat="1" ht="30" x14ac:dyDescent="0.25">
      <c r="A96" s="45" t="s">
        <v>57</v>
      </c>
      <c r="B96" s="46" t="s">
        <v>91</v>
      </c>
      <c r="C96" s="47" t="s">
        <v>92</v>
      </c>
      <c r="D96" s="47" t="s">
        <v>85</v>
      </c>
      <c r="E96" s="48" t="s">
        <v>93</v>
      </c>
      <c r="F96" s="49" t="s">
        <v>94</v>
      </c>
    </row>
    <row r="97" spans="1:6" s="44" customFormat="1" ht="45" x14ac:dyDescent="0.25">
      <c r="A97" s="201" t="s">
        <v>137</v>
      </c>
      <c r="B97" s="77" t="s">
        <v>138</v>
      </c>
      <c r="C97" s="51" t="s">
        <v>97</v>
      </c>
      <c r="D97" s="79">
        <v>6</v>
      </c>
      <c r="E97" s="53"/>
      <c r="F97" s="54">
        <f>E97*D97</f>
        <v>0</v>
      </c>
    </row>
    <row r="98" spans="1:6" s="44" customFormat="1" x14ac:dyDescent="0.25">
      <c r="A98" s="201"/>
      <c r="B98" s="65" t="s">
        <v>139</v>
      </c>
      <c r="C98" s="57" t="s">
        <v>97</v>
      </c>
      <c r="D98" s="79">
        <v>6</v>
      </c>
      <c r="E98" s="53"/>
      <c r="F98" s="54">
        <f t="shared" ref="F98:F123" si="9">E98*D98</f>
        <v>0</v>
      </c>
    </row>
    <row r="99" spans="1:6" s="44" customFormat="1" x14ac:dyDescent="0.25">
      <c r="A99" s="201"/>
      <c r="B99" s="65" t="s">
        <v>99</v>
      </c>
      <c r="C99" s="57" t="s">
        <v>100</v>
      </c>
      <c r="D99" s="79">
        <v>16.2</v>
      </c>
      <c r="E99" s="53"/>
      <c r="F99" s="54">
        <f t="shared" si="9"/>
        <v>0</v>
      </c>
    </row>
    <row r="100" spans="1:6" s="44" customFormat="1" ht="30" x14ac:dyDescent="0.25">
      <c r="A100" s="201" t="s">
        <v>140</v>
      </c>
      <c r="B100" s="65" t="s">
        <v>102</v>
      </c>
      <c r="C100" s="60" t="s">
        <v>97</v>
      </c>
      <c r="D100" s="80">
        <v>1</v>
      </c>
      <c r="E100" s="61"/>
      <c r="F100" s="54">
        <f t="shared" si="9"/>
        <v>0</v>
      </c>
    </row>
    <row r="101" spans="1:6" s="44" customFormat="1" ht="30" x14ac:dyDescent="0.25">
      <c r="A101" s="201"/>
      <c r="B101" s="65" t="s">
        <v>103</v>
      </c>
      <c r="C101" s="60" t="s">
        <v>97</v>
      </c>
      <c r="D101" s="80">
        <v>1.5</v>
      </c>
      <c r="E101" s="61"/>
      <c r="F101" s="54">
        <f t="shared" si="9"/>
        <v>0</v>
      </c>
    </row>
    <row r="102" spans="1:6" s="44" customFormat="1" x14ac:dyDescent="0.25">
      <c r="A102" s="201"/>
      <c r="B102" s="67" t="s">
        <v>104</v>
      </c>
      <c r="C102" s="60" t="s">
        <v>97</v>
      </c>
      <c r="D102" s="80">
        <v>1</v>
      </c>
      <c r="E102" s="61"/>
      <c r="F102" s="54">
        <f t="shared" si="9"/>
        <v>0</v>
      </c>
    </row>
    <row r="103" spans="1:6" s="44" customFormat="1" x14ac:dyDescent="0.25">
      <c r="A103" s="201"/>
      <c r="B103" s="65" t="s">
        <v>105</v>
      </c>
      <c r="C103" s="62" t="s">
        <v>106</v>
      </c>
      <c r="D103" s="79">
        <v>28</v>
      </c>
      <c r="E103" s="53"/>
      <c r="F103" s="54">
        <f t="shared" si="9"/>
        <v>0</v>
      </c>
    </row>
    <row r="104" spans="1:6" s="44" customFormat="1" x14ac:dyDescent="0.25">
      <c r="A104" s="201"/>
      <c r="B104" s="65" t="s">
        <v>107</v>
      </c>
      <c r="C104" s="57" t="s">
        <v>108</v>
      </c>
      <c r="D104" s="79">
        <v>1</v>
      </c>
      <c r="E104" s="53"/>
      <c r="F104" s="54">
        <f t="shared" si="9"/>
        <v>0</v>
      </c>
    </row>
    <row r="105" spans="1:6" s="44" customFormat="1" ht="30" x14ac:dyDescent="0.25">
      <c r="A105" s="201"/>
      <c r="B105" s="65" t="s">
        <v>109</v>
      </c>
      <c r="C105" s="62" t="s">
        <v>110</v>
      </c>
      <c r="D105" s="81">
        <v>1</v>
      </c>
      <c r="E105" s="53"/>
      <c r="F105" s="54">
        <f t="shared" si="9"/>
        <v>0</v>
      </c>
    </row>
    <row r="106" spans="1:6" s="44" customFormat="1" x14ac:dyDescent="0.25">
      <c r="A106" s="201"/>
      <c r="B106" s="65" t="s">
        <v>141</v>
      </c>
      <c r="C106" s="62" t="s">
        <v>110</v>
      </c>
      <c r="D106" s="80">
        <v>1</v>
      </c>
      <c r="E106" s="53"/>
      <c r="F106" s="54">
        <f t="shared" si="9"/>
        <v>0</v>
      </c>
    </row>
    <row r="107" spans="1:6" s="44" customFormat="1" x14ac:dyDescent="0.25">
      <c r="A107" s="201"/>
      <c r="B107" s="65" t="s">
        <v>112</v>
      </c>
      <c r="C107" s="62" t="s">
        <v>100</v>
      </c>
      <c r="D107" s="80">
        <v>45</v>
      </c>
      <c r="E107" s="53"/>
      <c r="F107" s="54">
        <f t="shared" si="9"/>
        <v>0</v>
      </c>
    </row>
    <row r="108" spans="1:6" s="44" customFormat="1" x14ac:dyDescent="0.25">
      <c r="A108" s="201"/>
      <c r="B108" s="67" t="s">
        <v>113</v>
      </c>
      <c r="C108" s="62" t="s">
        <v>110</v>
      </c>
      <c r="D108" s="79">
        <v>14</v>
      </c>
      <c r="E108" s="53"/>
      <c r="F108" s="54">
        <f t="shared" si="9"/>
        <v>0</v>
      </c>
    </row>
    <row r="109" spans="1:6" s="44" customFormat="1" ht="30" x14ac:dyDescent="0.25">
      <c r="A109" s="201" t="s">
        <v>142</v>
      </c>
      <c r="B109" s="65" t="s">
        <v>102</v>
      </c>
      <c r="C109" s="60" t="s">
        <v>97</v>
      </c>
      <c r="D109" s="79">
        <v>0.2</v>
      </c>
      <c r="E109" s="53"/>
      <c r="F109" s="54">
        <f t="shared" si="9"/>
        <v>0</v>
      </c>
    </row>
    <row r="110" spans="1:6" s="44" customFormat="1" ht="30" x14ac:dyDescent="0.25">
      <c r="A110" s="201"/>
      <c r="B110" s="65" t="s">
        <v>103</v>
      </c>
      <c r="C110" s="60" t="s">
        <v>97</v>
      </c>
      <c r="D110" s="79">
        <v>1</v>
      </c>
      <c r="E110" s="53"/>
      <c r="F110" s="54">
        <f t="shared" si="9"/>
        <v>0</v>
      </c>
    </row>
    <row r="111" spans="1:6" s="44" customFormat="1" x14ac:dyDescent="0.25">
      <c r="A111" s="201"/>
      <c r="B111" s="67" t="s">
        <v>104</v>
      </c>
      <c r="C111" s="60" t="s">
        <v>97</v>
      </c>
      <c r="D111" s="79">
        <v>0.2</v>
      </c>
      <c r="E111" s="53"/>
      <c r="F111" s="54">
        <f t="shared" si="9"/>
        <v>0</v>
      </c>
    </row>
    <row r="112" spans="1:6" s="44" customFormat="1" x14ac:dyDescent="0.25">
      <c r="A112" s="201"/>
      <c r="B112" s="65" t="s">
        <v>105</v>
      </c>
      <c r="C112" s="62" t="s">
        <v>106</v>
      </c>
      <c r="D112" s="79">
        <v>3</v>
      </c>
      <c r="E112" s="53"/>
      <c r="F112" s="54">
        <f t="shared" si="9"/>
        <v>0</v>
      </c>
    </row>
    <row r="113" spans="1:9" s="44" customFormat="1" x14ac:dyDescent="0.25">
      <c r="A113" s="201"/>
      <c r="B113" s="65" t="s">
        <v>107</v>
      </c>
      <c r="C113" s="57" t="s">
        <v>108</v>
      </c>
      <c r="D113" s="79">
        <v>1</v>
      </c>
      <c r="E113" s="53"/>
      <c r="F113" s="54">
        <f t="shared" si="9"/>
        <v>0</v>
      </c>
    </row>
    <row r="114" spans="1:9" s="44" customFormat="1" ht="30" x14ac:dyDescent="0.25">
      <c r="A114" s="201"/>
      <c r="B114" s="65" t="s">
        <v>109</v>
      </c>
      <c r="C114" s="62" t="s">
        <v>110</v>
      </c>
      <c r="D114" s="79">
        <v>0</v>
      </c>
      <c r="E114" s="53"/>
      <c r="F114" s="54">
        <f t="shared" si="9"/>
        <v>0</v>
      </c>
    </row>
    <row r="115" spans="1:9" s="44" customFormat="1" x14ac:dyDescent="0.25">
      <c r="A115" s="201"/>
      <c r="B115" s="65" t="s">
        <v>143</v>
      </c>
      <c r="C115" s="62" t="s">
        <v>110</v>
      </c>
      <c r="D115" s="79">
        <v>0</v>
      </c>
      <c r="E115" s="53"/>
      <c r="F115" s="54">
        <f t="shared" si="9"/>
        <v>0</v>
      </c>
    </row>
    <row r="116" spans="1:9" s="44" customFormat="1" x14ac:dyDescent="0.25">
      <c r="A116" s="201"/>
      <c r="B116" s="59" t="s">
        <v>116</v>
      </c>
      <c r="C116" s="62" t="s">
        <v>100</v>
      </c>
      <c r="D116" s="79">
        <v>0</v>
      </c>
      <c r="E116" s="53"/>
      <c r="F116" s="54">
        <f t="shared" si="9"/>
        <v>0</v>
      </c>
    </row>
    <row r="117" spans="1:9" s="44" customFormat="1" x14ac:dyDescent="0.25">
      <c r="A117" s="201"/>
      <c r="B117" s="50" t="s">
        <v>113</v>
      </c>
      <c r="C117" s="62" t="s">
        <v>110</v>
      </c>
      <c r="D117" s="79">
        <v>1</v>
      </c>
      <c r="E117" s="53"/>
      <c r="F117" s="54">
        <f t="shared" si="9"/>
        <v>0</v>
      </c>
    </row>
    <row r="118" spans="1:9" s="44" customFormat="1" x14ac:dyDescent="0.25">
      <c r="A118" s="82" t="s">
        <v>117</v>
      </c>
      <c r="B118" s="59" t="s">
        <v>118</v>
      </c>
      <c r="C118" s="51" t="s">
        <v>100</v>
      </c>
      <c r="D118" s="79">
        <v>8</v>
      </c>
      <c r="E118" s="53"/>
      <c r="F118" s="54">
        <f t="shared" si="9"/>
        <v>0</v>
      </c>
    </row>
    <row r="119" spans="1:9" x14ac:dyDescent="0.25">
      <c r="A119" s="70" t="s">
        <v>119</v>
      </c>
      <c r="B119" s="59" t="s">
        <v>120</v>
      </c>
      <c r="C119" s="62" t="s">
        <v>121</v>
      </c>
      <c r="D119" s="79">
        <v>1</v>
      </c>
      <c r="E119" s="53"/>
      <c r="F119" s="54">
        <f t="shared" si="9"/>
        <v>0</v>
      </c>
    </row>
    <row r="120" spans="1:9" x14ac:dyDescent="0.25">
      <c r="A120" s="71" t="s">
        <v>122</v>
      </c>
      <c r="B120" s="72"/>
      <c r="C120" s="51" t="s">
        <v>123</v>
      </c>
      <c r="D120" s="79">
        <v>1</v>
      </c>
      <c r="E120" s="73"/>
      <c r="F120" s="54">
        <f t="shared" si="9"/>
        <v>0</v>
      </c>
      <c r="G120" s="55"/>
      <c r="I120" s="56"/>
    </row>
    <row r="121" spans="1:9" x14ac:dyDescent="0.25">
      <c r="A121" s="71" t="s">
        <v>124</v>
      </c>
      <c r="B121" s="72"/>
      <c r="C121" s="51" t="s">
        <v>123</v>
      </c>
      <c r="D121" s="79">
        <v>1</v>
      </c>
      <c r="E121" s="73"/>
      <c r="F121" s="54">
        <f t="shared" si="9"/>
        <v>0</v>
      </c>
      <c r="G121" s="58"/>
      <c r="I121" s="56"/>
    </row>
    <row r="122" spans="1:9" ht="35.450000000000003" customHeight="1" x14ac:dyDescent="0.25">
      <c r="A122" s="71" t="s">
        <v>125</v>
      </c>
      <c r="B122" s="72"/>
      <c r="C122" s="51" t="s">
        <v>123</v>
      </c>
      <c r="D122" s="79">
        <v>1</v>
      </c>
      <c r="E122" s="73"/>
      <c r="F122" s="54">
        <f t="shared" si="9"/>
        <v>0</v>
      </c>
      <c r="H122" s="58"/>
      <c r="I122" s="56"/>
    </row>
    <row r="123" spans="1:9" x14ac:dyDescent="0.25">
      <c r="A123" s="71" t="s">
        <v>126</v>
      </c>
      <c r="B123" s="72"/>
      <c r="C123" s="51" t="s">
        <v>123</v>
      </c>
      <c r="D123" s="52">
        <v>1</v>
      </c>
      <c r="E123" s="73"/>
      <c r="F123" s="54">
        <f t="shared" si="9"/>
        <v>0</v>
      </c>
      <c r="H123" s="58"/>
      <c r="I123" s="56"/>
    </row>
    <row r="124" spans="1:9" x14ac:dyDescent="0.25">
      <c r="A124" s="208"/>
      <c r="B124" s="209"/>
      <c r="C124" s="209"/>
      <c r="D124" s="209"/>
      <c r="E124" s="74" t="s">
        <v>127</v>
      </c>
      <c r="F124" s="83">
        <f>SUM(F97:F123)</f>
        <v>0</v>
      </c>
      <c r="H124" s="58"/>
      <c r="I124" s="56"/>
    </row>
    <row r="125" spans="1:9" x14ac:dyDescent="0.25">
      <c r="A125" s="84"/>
      <c r="B125" s="62"/>
      <c r="C125" s="62"/>
      <c r="D125" s="62"/>
      <c r="E125" s="74"/>
      <c r="F125" s="83"/>
      <c r="H125" s="58"/>
      <c r="I125" s="56"/>
    </row>
    <row r="126" spans="1:9" ht="15" customHeight="1" x14ac:dyDescent="0.25">
      <c r="A126" s="194" t="s">
        <v>144</v>
      </c>
      <c r="B126" s="195"/>
      <c r="C126" s="195"/>
      <c r="D126" s="195"/>
      <c r="E126" s="195"/>
      <c r="F126" s="196"/>
      <c r="H126" s="58"/>
      <c r="I126" s="56"/>
    </row>
    <row r="127" spans="1:9" ht="30" x14ac:dyDescent="0.25">
      <c r="A127" s="45" t="s">
        <v>57</v>
      </c>
      <c r="B127" s="46" t="s">
        <v>91</v>
      </c>
      <c r="C127" s="47" t="s">
        <v>92</v>
      </c>
      <c r="D127" s="47" t="s">
        <v>85</v>
      </c>
      <c r="E127" s="48" t="s">
        <v>93</v>
      </c>
      <c r="F127" s="49" t="s">
        <v>94</v>
      </c>
      <c r="H127" s="58"/>
      <c r="I127" s="56"/>
    </row>
    <row r="128" spans="1:9" ht="14.45" customHeight="1" x14ac:dyDescent="0.25">
      <c r="A128" s="207" t="s">
        <v>145</v>
      </c>
      <c r="B128" s="85" t="s">
        <v>146</v>
      </c>
      <c r="C128" s="51" t="s">
        <v>97</v>
      </c>
      <c r="D128" s="53">
        <v>18</v>
      </c>
      <c r="E128" s="53"/>
      <c r="F128" s="54">
        <f>E128*D128</f>
        <v>0</v>
      </c>
      <c r="G128" s="63"/>
      <c r="H128" s="58"/>
      <c r="I128" s="56"/>
    </row>
    <row r="129" spans="1:9" x14ac:dyDescent="0.25">
      <c r="A129" s="207"/>
      <c r="B129" s="59" t="s">
        <v>147</v>
      </c>
      <c r="C129" s="57" t="s">
        <v>97</v>
      </c>
      <c r="D129" s="53">
        <f>D128</f>
        <v>18</v>
      </c>
      <c r="E129" s="73"/>
      <c r="F129" s="54">
        <f>D129*E129</f>
        <v>0</v>
      </c>
      <c r="H129" s="58"/>
      <c r="I129" s="56"/>
    </row>
    <row r="130" spans="1:9" x14ac:dyDescent="0.25">
      <c r="A130" s="207"/>
      <c r="B130" s="85" t="s">
        <v>148</v>
      </c>
      <c r="C130" s="51" t="s">
        <v>100</v>
      </c>
      <c r="D130" s="53">
        <v>85</v>
      </c>
      <c r="E130" s="73"/>
      <c r="F130" s="54">
        <f t="shared" ref="F130:F159" si="10">D130*E130</f>
        <v>0</v>
      </c>
      <c r="H130" s="58"/>
      <c r="I130" s="56"/>
    </row>
    <row r="131" spans="1:9" x14ac:dyDescent="0.25">
      <c r="A131" s="207"/>
      <c r="B131" s="59" t="s">
        <v>149</v>
      </c>
      <c r="C131" s="51" t="s">
        <v>100</v>
      </c>
      <c r="D131" s="53">
        <v>14</v>
      </c>
      <c r="E131" s="86"/>
      <c r="F131" s="54">
        <f t="shared" si="10"/>
        <v>0</v>
      </c>
      <c r="G131" s="58"/>
      <c r="H131" s="58"/>
      <c r="I131" s="56"/>
    </row>
    <row r="132" spans="1:9" x14ac:dyDescent="0.25">
      <c r="A132" s="207"/>
      <c r="B132" s="59" t="s">
        <v>150</v>
      </c>
      <c r="C132" s="51"/>
      <c r="D132" s="53"/>
      <c r="E132" s="86"/>
      <c r="F132" s="54">
        <f t="shared" si="10"/>
        <v>0</v>
      </c>
      <c r="I132" s="56"/>
    </row>
    <row r="133" spans="1:9" x14ac:dyDescent="0.25">
      <c r="A133" s="207"/>
      <c r="B133" s="85" t="s">
        <v>151</v>
      </c>
      <c r="C133" s="51" t="s">
        <v>100</v>
      </c>
      <c r="D133" s="53">
        <v>80</v>
      </c>
      <c r="E133" s="61"/>
      <c r="F133" s="54">
        <f t="shared" si="10"/>
        <v>0</v>
      </c>
      <c r="I133" s="56"/>
    </row>
    <row r="134" spans="1:9" x14ac:dyDescent="0.25">
      <c r="A134" s="207"/>
      <c r="B134" s="59" t="s">
        <v>152</v>
      </c>
      <c r="C134" s="51" t="s">
        <v>97</v>
      </c>
      <c r="D134" s="53">
        <v>15</v>
      </c>
      <c r="E134" s="61"/>
      <c r="F134" s="54">
        <f t="shared" si="10"/>
        <v>0</v>
      </c>
      <c r="I134" s="56"/>
    </row>
    <row r="135" spans="1:9" x14ac:dyDescent="0.25">
      <c r="A135" s="207"/>
      <c r="B135" s="59" t="s">
        <v>153</v>
      </c>
      <c r="C135" s="51" t="s">
        <v>106</v>
      </c>
      <c r="D135" s="53">
        <v>80</v>
      </c>
      <c r="E135" s="61"/>
      <c r="F135" s="54">
        <f t="shared" si="10"/>
        <v>0</v>
      </c>
      <c r="I135" s="56"/>
    </row>
    <row r="136" spans="1:9" x14ac:dyDescent="0.25">
      <c r="A136" s="207"/>
      <c r="B136" s="59" t="s">
        <v>107</v>
      </c>
      <c r="C136" s="51" t="s">
        <v>108</v>
      </c>
      <c r="D136" s="53">
        <v>24</v>
      </c>
      <c r="E136" s="61"/>
      <c r="F136" s="54">
        <f t="shared" si="10"/>
        <v>0</v>
      </c>
      <c r="I136" s="56"/>
    </row>
    <row r="137" spans="1:9" ht="37.5" customHeight="1" x14ac:dyDescent="0.25">
      <c r="A137" s="207"/>
      <c r="B137" s="59" t="s">
        <v>109</v>
      </c>
      <c r="C137" s="51" t="s">
        <v>110</v>
      </c>
      <c r="D137" s="53">
        <f>33*18</f>
        <v>594</v>
      </c>
      <c r="E137" s="61"/>
      <c r="F137" s="54">
        <f t="shared" si="10"/>
        <v>0</v>
      </c>
      <c r="I137" s="56"/>
    </row>
    <row r="138" spans="1:9" x14ac:dyDescent="0.25">
      <c r="A138" s="207"/>
      <c r="B138" s="59" t="s">
        <v>141</v>
      </c>
      <c r="C138" s="62" t="s">
        <v>110</v>
      </c>
      <c r="D138" s="53">
        <v>2</v>
      </c>
      <c r="E138" s="53"/>
      <c r="F138" s="54">
        <f t="shared" si="10"/>
        <v>0</v>
      </c>
      <c r="I138" s="56"/>
    </row>
    <row r="139" spans="1:9" x14ac:dyDescent="0.25">
      <c r="A139" s="207"/>
      <c r="B139" s="59" t="s">
        <v>154</v>
      </c>
      <c r="C139" s="57" t="s">
        <v>155</v>
      </c>
      <c r="D139" s="53">
        <v>8</v>
      </c>
      <c r="E139" s="53"/>
      <c r="F139" s="54">
        <f t="shared" si="10"/>
        <v>0</v>
      </c>
      <c r="I139" s="56"/>
    </row>
    <row r="140" spans="1:9" x14ac:dyDescent="0.25">
      <c r="A140" s="207"/>
      <c r="B140" s="59" t="s">
        <v>112</v>
      </c>
      <c r="C140" s="62" t="s">
        <v>100</v>
      </c>
      <c r="D140" s="53">
        <v>30</v>
      </c>
      <c r="E140" s="53"/>
      <c r="F140" s="54">
        <f t="shared" si="10"/>
        <v>0</v>
      </c>
      <c r="G140" s="58"/>
      <c r="I140" s="56"/>
    </row>
    <row r="141" spans="1:9" ht="60" x14ac:dyDescent="0.25">
      <c r="A141" s="207" t="s">
        <v>156</v>
      </c>
      <c r="B141" s="85" t="s">
        <v>157</v>
      </c>
      <c r="C141" s="51" t="s">
        <v>97</v>
      </c>
      <c r="D141" s="53">
        <v>6</v>
      </c>
      <c r="E141" s="53"/>
      <c r="F141" s="54">
        <f>D141*E141</f>
        <v>0</v>
      </c>
      <c r="I141" s="56"/>
    </row>
    <row r="142" spans="1:9" x14ac:dyDescent="0.25">
      <c r="A142" s="207"/>
      <c r="B142" s="59" t="s">
        <v>147</v>
      </c>
      <c r="C142" s="57" t="s">
        <v>97</v>
      </c>
      <c r="D142" s="53">
        <v>6</v>
      </c>
      <c r="E142" s="73"/>
      <c r="F142" s="54">
        <f t="shared" si="10"/>
        <v>0</v>
      </c>
      <c r="I142" s="56"/>
    </row>
    <row r="143" spans="1:9" x14ac:dyDescent="0.25">
      <c r="A143" s="207"/>
      <c r="B143" s="85" t="s">
        <v>148</v>
      </c>
      <c r="C143" s="51" t="s">
        <v>100</v>
      </c>
      <c r="D143" s="53">
        <v>85</v>
      </c>
      <c r="E143" s="87"/>
      <c r="F143" s="54">
        <f t="shared" si="10"/>
        <v>0</v>
      </c>
      <c r="I143" s="56"/>
    </row>
    <row r="144" spans="1:9" x14ac:dyDescent="0.25">
      <c r="A144" s="207"/>
      <c r="B144" s="59" t="s">
        <v>149</v>
      </c>
      <c r="C144" s="51" t="s">
        <v>100</v>
      </c>
      <c r="D144" s="53">
        <v>9</v>
      </c>
      <c r="E144" s="87"/>
      <c r="F144" s="54">
        <f t="shared" si="10"/>
        <v>0</v>
      </c>
      <c r="I144" s="56"/>
    </row>
    <row r="145" spans="1:9" x14ac:dyDescent="0.25">
      <c r="A145" s="207"/>
      <c r="B145" s="59" t="s">
        <v>150</v>
      </c>
      <c r="C145" s="51"/>
      <c r="D145" s="53"/>
      <c r="E145" s="87"/>
      <c r="F145" s="54">
        <f t="shared" si="10"/>
        <v>0</v>
      </c>
      <c r="I145" s="56"/>
    </row>
    <row r="146" spans="1:9" x14ac:dyDescent="0.25">
      <c r="A146" s="207"/>
      <c r="B146" s="85" t="s">
        <v>151</v>
      </c>
      <c r="C146" s="51" t="s">
        <v>100</v>
      </c>
      <c r="D146" s="53">
        <v>22</v>
      </c>
      <c r="E146" s="87"/>
      <c r="F146" s="54">
        <f t="shared" si="10"/>
        <v>0</v>
      </c>
      <c r="I146" s="56"/>
    </row>
    <row r="147" spans="1:9" x14ac:dyDescent="0.25">
      <c r="A147" s="207"/>
      <c r="B147" s="59" t="s">
        <v>152</v>
      </c>
      <c r="C147" s="51" t="s">
        <v>97</v>
      </c>
      <c r="D147" s="53">
        <v>1.5</v>
      </c>
      <c r="E147" s="87"/>
      <c r="F147" s="54">
        <f t="shared" si="10"/>
        <v>0</v>
      </c>
      <c r="I147" s="56"/>
    </row>
    <row r="148" spans="1:9" x14ac:dyDescent="0.25">
      <c r="A148" s="207"/>
      <c r="B148" s="59" t="s">
        <v>153</v>
      </c>
      <c r="C148" s="51" t="s">
        <v>106</v>
      </c>
      <c r="D148" s="53">
        <v>22</v>
      </c>
      <c r="E148" s="87"/>
      <c r="F148" s="54">
        <f t="shared" si="10"/>
        <v>0</v>
      </c>
      <c r="I148" s="56"/>
    </row>
    <row r="149" spans="1:9" x14ac:dyDescent="0.25">
      <c r="A149" s="207"/>
      <c r="B149" s="59" t="s">
        <v>107</v>
      </c>
      <c r="C149" s="51" t="s">
        <v>108</v>
      </c>
      <c r="D149" s="53">
        <v>4</v>
      </c>
      <c r="E149" s="53"/>
      <c r="F149" s="54">
        <f t="shared" si="10"/>
        <v>0</v>
      </c>
      <c r="G149" s="58"/>
      <c r="I149" s="56"/>
    </row>
    <row r="150" spans="1:9" ht="30" x14ac:dyDescent="0.25">
      <c r="A150" s="207"/>
      <c r="B150" s="59" t="s">
        <v>109</v>
      </c>
      <c r="C150" s="51" t="s">
        <v>110</v>
      </c>
      <c r="D150" s="53">
        <f>4*30</f>
        <v>120</v>
      </c>
      <c r="E150" s="53"/>
      <c r="F150" s="54">
        <f t="shared" si="10"/>
        <v>0</v>
      </c>
    </row>
    <row r="151" spans="1:9" x14ac:dyDescent="0.25">
      <c r="A151" s="207"/>
      <c r="B151" s="59" t="s">
        <v>158</v>
      </c>
      <c r="C151" s="62" t="s">
        <v>110</v>
      </c>
      <c r="D151" s="53">
        <v>2</v>
      </c>
      <c r="E151" s="53"/>
      <c r="F151" s="54">
        <f t="shared" si="10"/>
        <v>0</v>
      </c>
    </row>
    <row r="152" spans="1:9" x14ac:dyDescent="0.25">
      <c r="A152" s="207"/>
      <c r="B152" s="59" t="s">
        <v>154</v>
      </c>
      <c r="C152" s="57" t="s">
        <v>155</v>
      </c>
      <c r="D152" s="53">
        <v>3.5</v>
      </c>
      <c r="E152" s="53"/>
      <c r="F152" s="54">
        <f t="shared" si="10"/>
        <v>0</v>
      </c>
    </row>
    <row r="153" spans="1:9" x14ac:dyDescent="0.25">
      <c r="A153" s="207"/>
      <c r="B153" s="59" t="s">
        <v>112</v>
      </c>
      <c r="C153" s="62" t="s">
        <v>100</v>
      </c>
      <c r="D153" s="53">
        <v>15</v>
      </c>
      <c r="E153" s="53"/>
      <c r="F153" s="54">
        <f>D153*E153</f>
        <v>0</v>
      </c>
    </row>
    <row r="154" spans="1:9" x14ac:dyDescent="0.25">
      <c r="A154" s="69" t="s">
        <v>117</v>
      </c>
      <c r="B154" s="59" t="s">
        <v>118</v>
      </c>
      <c r="C154" s="51" t="s">
        <v>100</v>
      </c>
      <c r="D154" s="52">
        <v>17</v>
      </c>
      <c r="E154" s="53"/>
      <c r="F154" s="54">
        <f t="shared" si="10"/>
        <v>0</v>
      </c>
    </row>
    <row r="155" spans="1:9" x14ac:dyDescent="0.25">
      <c r="A155" s="70" t="s">
        <v>119</v>
      </c>
      <c r="B155" s="59" t="s">
        <v>120</v>
      </c>
      <c r="C155" s="62" t="s">
        <v>121</v>
      </c>
      <c r="D155" s="52">
        <v>1</v>
      </c>
      <c r="E155" s="53"/>
      <c r="F155" s="54">
        <f t="shared" si="10"/>
        <v>0</v>
      </c>
    </row>
    <row r="156" spans="1:9" x14ac:dyDescent="0.25">
      <c r="A156" s="71" t="s">
        <v>122</v>
      </c>
      <c r="B156" s="72"/>
      <c r="C156" s="51" t="s">
        <v>123</v>
      </c>
      <c r="D156" s="52">
        <v>1</v>
      </c>
      <c r="E156" s="73"/>
      <c r="F156" s="54">
        <f t="shared" si="10"/>
        <v>0</v>
      </c>
    </row>
    <row r="157" spans="1:9" x14ac:dyDescent="0.25">
      <c r="A157" s="71" t="s">
        <v>124</v>
      </c>
      <c r="B157" s="72"/>
      <c r="C157" s="51" t="s">
        <v>123</v>
      </c>
      <c r="D157" s="52">
        <v>1</v>
      </c>
      <c r="E157" s="73"/>
      <c r="F157" s="54">
        <f t="shared" si="10"/>
        <v>0</v>
      </c>
    </row>
    <row r="158" spans="1:9" x14ac:dyDescent="0.25">
      <c r="A158" s="71" t="s">
        <v>125</v>
      </c>
      <c r="B158" s="72"/>
      <c r="C158" s="51" t="s">
        <v>123</v>
      </c>
      <c r="D158" s="52">
        <v>1</v>
      </c>
      <c r="E158" s="73"/>
      <c r="F158" s="54">
        <f t="shared" si="10"/>
        <v>0</v>
      </c>
    </row>
    <row r="159" spans="1:9" x14ac:dyDescent="0.25">
      <c r="A159" s="71" t="s">
        <v>126</v>
      </c>
      <c r="B159" s="72"/>
      <c r="C159" s="51" t="s">
        <v>123</v>
      </c>
      <c r="D159" s="52">
        <v>1</v>
      </c>
      <c r="E159" s="73"/>
      <c r="F159" s="54">
        <f t="shared" si="10"/>
        <v>0</v>
      </c>
    </row>
    <row r="160" spans="1:9" x14ac:dyDescent="0.25">
      <c r="A160" s="202"/>
      <c r="B160" s="203"/>
      <c r="C160" s="203"/>
      <c r="D160" s="203"/>
      <c r="E160" s="74" t="s">
        <v>127</v>
      </c>
      <c r="F160" s="54">
        <f>SUM(F128:F159)</f>
        <v>0</v>
      </c>
    </row>
    <row r="161" spans="1:6" x14ac:dyDescent="0.25">
      <c r="A161" s="88"/>
      <c r="B161" s="89"/>
      <c r="C161" s="89"/>
      <c r="D161" s="89"/>
      <c r="E161" s="90"/>
      <c r="F161" s="91"/>
    </row>
    <row r="162" spans="1:6" ht="15.75" customHeight="1" x14ac:dyDescent="0.25">
      <c r="A162" s="194" t="s">
        <v>159</v>
      </c>
      <c r="B162" s="195"/>
      <c r="C162" s="195"/>
      <c r="D162" s="195"/>
      <c r="E162" s="195"/>
      <c r="F162" s="196"/>
    </row>
    <row r="163" spans="1:6" ht="30" x14ac:dyDescent="0.25">
      <c r="A163" s="45" t="s">
        <v>57</v>
      </c>
      <c r="B163" s="92" t="s">
        <v>91</v>
      </c>
      <c r="C163" s="47" t="s">
        <v>92</v>
      </c>
      <c r="D163" s="47" t="s">
        <v>85</v>
      </c>
      <c r="E163" s="48" t="s">
        <v>93</v>
      </c>
      <c r="F163" s="49" t="s">
        <v>94</v>
      </c>
    </row>
    <row r="164" spans="1:6" ht="40.5" customHeight="1" x14ac:dyDescent="0.25">
      <c r="A164" s="201" t="s">
        <v>160</v>
      </c>
      <c r="B164" s="77" t="s">
        <v>157</v>
      </c>
      <c r="C164" s="51" t="s">
        <v>97</v>
      </c>
      <c r="D164" s="80">
        <v>6</v>
      </c>
      <c r="E164" s="53"/>
      <c r="F164" s="54">
        <f>E164*D164</f>
        <v>0</v>
      </c>
    </row>
    <row r="165" spans="1:6" x14ac:dyDescent="0.25">
      <c r="A165" s="201"/>
      <c r="B165" s="65" t="s">
        <v>161</v>
      </c>
      <c r="C165" s="57" t="s">
        <v>97</v>
      </c>
      <c r="D165" s="80">
        <f>D164</f>
        <v>6</v>
      </c>
      <c r="E165" s="73"/>
      <c r="F165" s="54">
        <f>D165*E165</f>
        <v>0</v>
      </c>
    </row>
    <row r="166" spans="1:6" x14ac:dyDescent="0.25">
      <c r="A166" s="201"/>
      <c r="B166" s="77" t="s">
        <v>148</v>
      </c>
      <c r="C166" s="51" t="s">
        <v>100</v>
      </c>
      <c r="D166" s="80">
        <v>36</v>
      </c>
      <c r="E166" s="73"/>
      <c r="F166" s="54">
        <f t="shared" ref="F166:F182" si="11">D166*E166</f>
        <v>0</v>
      </c>
    </row>
    <row r="167" spans="1:6" x14ac:dyDescent="0.25">
      <c r="A167" s="201"/>
      <c r="B167" s="59" t="s">
        <v>149</v>
      </c>
      <c r="C167" s="51" t="s">
        <v>100</v>
      </c>
      <c r="D167" s="80">
        <v>8</v>
      </c>
      <c r="E167" s="86"/>
      <c r="F167" s="54">
        <f t="shared" si="11"/>
        <v>0</v>
      </c>
    </row>
    <row r="168" spans="1:6" x14ac:dyDescent="0.25">
      <c r="A168" s="201"/>
      <c r="B168" s="59" t="s">
        <v>150</v>
      </c>
      <c r="C168" s="51"/>
      <c r="D168" s="80">
        <v>6</v>
      </c>
      <c r="E168" s="86"/>
      <c r="F168" s="54">
        <f t="shared" si="11"/>
        <v>0</v>
      </c>
    </row>
    <row r="169" spans="1:6" ht="30" customHeight="1" x14ac:dyDescent="0.25">
      <c r="A169" s="201"/>
      <c r="B169" s="85" t="s">
        <v>151</v>
      </c>
      <c r="C169" s="51" t="s">
        <v>100</v>
      </c>
      <c r="D169" s="80">
        <v>30</v>
      </c>
      <c r="E169" s="61"/>
      <c r="F169" s="54">
        <f>D169*E169</f>
        <v>0</v>
      </c>
    </row>
    <row r="170" spans="1:6" x14ac:dyDescent="0.25">
      <c r="A170" s="201"/>
      <c r="B170" s="59" t="s">
        <v>152</v>
      </c>
      <c r="C170" s="51" t="s">
        <v>97</v>
      </c>
      <c r="D170" s="80">
        <v>5</v>
      </c>
      <c r="E170" s="61"/>
      <c r="F170" s="54">
        <f t="shared" si="11"/>
        <v>0</v>
      </c>
    </row>
    <row r="171" spans="1:6" x14ac:dyDescent="0.25">
      <c r="A171" s="201"/>
      <c r="B171" s="59" t="s">
        <v>153</v>
      </c>
      <c r="C171" s="51" t="s">
        <v>106</v>
      </c>
      <c r="D171" s="80">
        <v>20</v>
      </c>
      <c r="E171" s="61"/>
      <c r="F171" s="54">
        <f t="shared" si="11"/>
        <v>0</v>
      </c>
    </row>
    <row r="172" spans="1:6" x14ac:dyDescent="0.25">
      <c r="A172" s="201"/>
      <c r="B172" s="59" t="s">
        <v>107</v>
      </c>
      <c r="C172" s="51" t="s">
        <v>108</v>
      </c>
      <c r="D172" s="80">
        <v>1</v>
      </c>
      <c r="E172" s="61"/>
      <c r="F172" s="54">
        <f t="shared" si="11"/>
        <v>0</v>
      </c>
    </row>
    <row r="173" spans="1:6" ht="30" x14ac:dyDescent="0.25">
      <c r="A173" s="201"/>
      <c r="B173" s="59" t="s">
        <v>109</v>
      </c>
      <c r="C173" s="51" t="s">
        <v>110</v>
      </c>
      <c r="D173" s="80">
        <v>100</v>
      </c>
      <c r="E173" s="61"/>
      <c r="F173" s="54">
        <f t="shared" si="11"/>
        <v>0</v>
      </c>
    </row>
    <row r="174" spans="1:6" x14ac:dyDescent="0.25">
      <c r="A174" s="201"/>
      <c r="B174" s="59" t="s">
        <v>141</v>
      </c>
      <c r="C174" s="62" t="s">
        <v>110</v>
      </c>
      <c r="D174" s="80">
        <v>1</v>
      </c>
      <c r="E174" s="53"/>
      <c r="F174" s="54">
        <f t="shared" si="11"/>
        <v>0</v>
      </c>
    </row>
    <row r="175" spans="1:6" x14ac:dyDescent="0.25">
      <c r="A175" s="201"/>
      <c r="B175" s="59" t="s">
        <v>154</v>
      </c>
      <c r="C175" s="57" t="s">
        <v>155</v>
      </c>
      <c r="D175" s="80">
        <v>5</v>
      </c>
      <c r="E175" s="53"/>
      <c r="F175" s="54">
        <f t="shared" si="11"/>
        <v>0</v>
      </c>
    </row>
    <row r="176" spans="1:6" x14ac:dyDescent="0.25">
      <c r="A176" s="201"/>
      <c r="B176" s="59" t="s">
        <v>112</v>
      </c>
      <c r="C176" s="62" t="s">
        <v>100</v>
      </c>
      <c r="D176" s="80">
        <v>15</v>
      </c>
      <c r="E176" s="53"/>
      <c r="F176" s="54">
        <f t="shared" si="11"/>
        <v>0</v>
      </c>
    </row>
    <row r="177" spans="1:6" x14ac:dyDescent="0.25">
      <c r="A177" s="82" t="s">
        <v>117</v>
      </c>
      <c r="B177" s="59" t="s">
        <v>118</v>
      </c>
      <c r="C177" s="51" t="s">
        <v>100</v>
      </c>
      <c r="D177" s="79">
        <v>8</v>
      </c>
      <c r="E177" s="53"/>
      <c r="F177" s="54">
        <f t="shared" si="11"/>
        <v>0</v>
      </c>
    </row>
    <row r="178" spans="1:6" x14ac:dyDescent="0.25">
      <c r="A178" s="78" t="s">
        <v>119</v>
      </c>
      <c r="B178" s="59" t="s">
        <v>120</v>
      </c>
      <c r="C178" s="62" t="s">
        <v>121</v>
      </c>
      <c r="D178" s="79">
        <v>1</v>
      </c>
      <c r="E178" s="53"/>
      <c r="F178" s="54">
        <f t="shared" si="11"/>
        <v>0</v>
      </c>
    </row>
    <row r="179" spans="1:6" x14ac:dyDescent="0.25">
      <c r="A179" s="71" t="s">
        <v>122</v>
      </c>
      <c r="B179" s="72"/>
      <c r="C179" s="51" t="s">
        <v>123</v>
      </c>
      <c r="D179" s="79">
        <v>1</v>
      </c>
      <c r="E179" s="73"/>
      <c r="F179" s="54">
        <f t="shared" si="11"/>
        <v>0</v>
      </c>
    </row>
    <row r="180" spans="1:6" x14ac:dyDescent="0.25">
      <c r="A180" s="71" t="s">
        <v>124</v>
      </c>
      <c r="B180" s="72"/>
      <c r="C180" s="51" t="s">
        <v>123</v>
      </c>
      <c r="D180" s="79">
        <v>1</v>
      </c>
      <c r="E180" s="73"/>
      <c r="F180" s="54">
        <f t="shared" si="11"/>
        <v>0</v>
      </c>
    </row>
    <row r="181" spans="1:6" x14ac:dyDescent="0.25">
      <c r="A181" s="71" t="s">
        <v>125</v>
      </c>
      <c r="B181" s="72"/>
      <c r="C181" s="51" t="s">
        <v>123</v>
      </c>
      <c r="D181" s="79">
        <v>1</v>
      </c>
      <c r="E181" s="73"/>
      <c r="F181" s="54">
        <f t="shared" si="11"/>
        <v>0</v>
      </c>
    </row>
    <row r="182" spans="1:6" ht="15.75" customHeight="1" x14ac:dyDescent="0.25">
      <c r="A182" s="71" t="s">
        <v>126</v>
      </c>
      <c r="B182" s="72"/>
      <c r="C182" s="51" t="s">
        <v>123</v>
      </c>
      <c r="D182" s="79">
        <v>1</v>
      </c>
      <c r="E182" s="73"/>
      <c r="F182" s="54">
        <f t="shared" si="11"/>
        <v>0</v>
      </c>
    </row>
    <row r="183" spans="1:6" x14ac:dyDescent="0.25">
      <c r="A183" s="202"/>
      <c r="B183" s="203"/>
      <c r="C183" s="203"/>
      <c r="D183" s="203"/>
      <c r="E183" s="74" t="s">
        <v>127</v>
      </c>
      <c r="F183" s="54">
        <f>SUM(F164:F182)</f>
        <v>0</v>
      </c>
    </row>
    <row r="184" spans="1:6" x14ac:dyDescent="0.25">
      <c r="A184" s="88"/>
      <c r="B184" s="89"/>
      <c r="C184" s="89"/>
      <c r="D184" s="89"/>
      <c r="E184" s="90"/>
      <c r="F184" s="91"/>
    </row>
    <row r="185" spans="1:6" x14ac:dyDescent="0.25">
      <c r="A185" s="93"/>
      <c r="B185" s="72"/>
      <c r="C185" s="72"/>
      <c r="D185" s="72"/>
      <c r="E185" s="94"/>
      <c r="F185" s="95"/>
    </row>
    <row r="186" spans="1:6" x14ac:dyDescent="0.25">
      <c r="A186" s="194" t="s">
        <v>162</v>
      </c>
      <c r="B186" s="195"/>
      <c r="C186" s="195"/>
      <c r="D186" s="195"/>
      <c r="E186" s="195"/>
      <c r="F186" s="196"/>
    </row>
    <row r="187" spans="1:6" ht="30" x14ac:dyDescent="0.25">
      <c r="A187" s="45" t="s">
        <v>57</v>
      </c>
      <c r="B187" s="46" t="s">
        <v>91</v>
      </c>
      <c r="C187" s="47" t="s">
        <v>92</v>
      </c>
      <c r="D187" s="47" t="s">
        <v>85</v>
      </c>
      <c r="E187" s="48" t="s">
        <v>93</v>
      </c>
      <c r="F187" s="49" t="s">
        <v>94</v>
      </c>
    </row>
    <row r="188" spans="1:6" ht="45" x14ac:dyDescent="0.25">
      <c r="A188" s="207" t="s">
        <v>163</v>
      </c>
      <c r="B188" s="85" t="s">
        <v>164</v>
      </c>
      <c r="C188" s="51" t="s">
        <v>97</v>
      </c>
      <c r="D188" s="52">
        <v>24</v>
      </c>
      <c r="E188" s="53"/>
      <c r="F188" s="54">
        <f>E188*D188</f>
        <v>0</v>
      </c>
    </row>
    <row r="189" spans="1:6" x14ac:dyDescent="0.25">
      <c r="A189" s="207"/>
      <c r="B189" s="59" t="s">
        <v>165</v>
      </c>
      <c r="C189" s="57" t="s">
        <v>97</v>
      </c>
      <c r="D189" s="52">
        <v>24</v>
      </c>
      <c r="E189" s="53"/>
      <c r="F189" s="54">
        <f>D189*E189</f>
        <v>0</v>
      </c>
    </row>
    <row r="190" spans="1:6" x14ac:dyDescent="0.25">
      <c r="A190" s="207"/>
      <c r="B190" s="59" t="s">
        <v>99</v>
      </c>
      <c r="C190" s="57" t="s">
        <v>100</v>
      </c>
      <c r="D190" s="52">
        <v>300</v>
      </c>
      <c r="E190" s="53"/>
      <c r="F190" s="54">
        <f>D190*E190</f>
        <v>0</v>
      </c>
    </row>
    <row r="191" spans="1:6" ht="30" x14ac:dyDescent="0.25">
      <c r="A191" s="193" t="s">
        <v>166</v>
      </c>
      <c r="B191" s="59" t="s">
        <v>102</v>
      </c>
      <c r="C191" s="60" t="s">
        <v>97</v>
      </c>
      <c r="D191" s="53">
        <v>3</v>
      </c>
      <c r="E191" s="61"/>
      <c r="F191" s="54">
        <f t="shared" ref="F191:F193" si="12">D191*E191</f>
        <v>0</v>
      </c>
    </row>
    <row r="192" spans="1:6" ht="45" x14ac:dyDescent="0.25">
      <c r="A192" s="193"/>
      <c r="B192" s="59" t="s">
        <v>133</v>
      </c>
      <c r="C192" s="60" t="s">
        <v>97</v>
      </c>
      <c r="D192" s="53">
        <v>5</v>
      </c>
      <c r="E192" s="61"/>
      <c r="F192" s="54">
        <f t="shared" si="12"/>
        <v>0</v>
      </c>
    </row>
    <row r="193" spans="1:6" x14ac:dyDescent="0.25">
      <c r="A193" s="193"/>
      <c r="B193" s="50" t="s">
        <v>104</v>
      </c>
      <c r="C193" s="60" t="s">
        <v>97</v>
      </c>
      <c r="D193" s="53">
        <v>3</v>
      </c>
      <c r="E193" s="61"/>
      <c r="F193" s="54">
        <f t="shared" si="12"/>
        <v>0</v>
      </c>
    </row>
    <row r="194" spans="1:6" x14ac:dyDescent="0.25">
      <c r="A194" s="193"/>
      <c r="B194" s="59" t="s">
        <v>105</v>
      </c>
      <c r="C194" s="62" t="s">
        <v>106</v>
      </c>
      <c r="D194" s="52">
        <v>230</v>
      </c>
      <c r="E194" s="53"/>
      <c r="F194" s="54">
        <f>D194*E194</f>
        <v>0</v>
      </c>
    </row>
    <row r="195" spans="1:6" x14ac:dyDescent="0.25">
      <c r="A195" s="193"/>
      <c r="B195" s="59" t="s">
        <v>107</v>
      </c>
      <c r="C195" s="57" t="s">
        <v>108</v>
      </c>
      <c r="D195" s="52">
        <v>10</v>
      </c>
      <c r="E195" s="53"/>
      <c r="F195" s="54">
        <f>D195*E195</f>
        <v>0</v>
      </c>
    </row>
    <row r="196" spans="1:6" ht="30" x14ac:dyDescent="0.25">
      <c r="A196" s="193"/>
      <c r="B196" s="59" t="s">
        <v>109</v>
      </c>
      <c r="C196" s="62" t="s">
        <v>110</v>
      </c>
      <c r="D196" s="52">
        <f>18*18</f>
        <v>324</v>
      </c>
      <c r="E196" s="53"/>
      <c r="F196" s="54">
        <f>D196*E196</f>
        <v>0</v>
      </c>
    </row>
    <row r="197" spans="1:6" x14ac:dyDescent="0.25">
      <c r="A197" s="193"/>
      <c r="B197" s="59" t="s">
        <v>111</v>
      </c>
      <c r="C197" s="62" t="s">
        <v>110</v>
      </c>
      <c r="D197" s="53">
        <v>2</v>
      </c>
      <c r="E197" s="53"/>
      <c r="F197" s="54">
        <f t="shared" ref="F197:F208" si="13">D197*E197</f>
        <v>0</v>
      </c>
    </row>
    <row r="198" spans="1:6" x14ac:dyDescent="0.25">
      <c r="A198" s="193"/>
      <c r="B198" s="59" t="s">
        <v>112</v>
      </c>
      <c r="C198" s="62" t="s">
        <v>100</v>
      </c>
      <c r="D198" s="53">
        <v>50</v>
      </c>
      <c r="E198" s="53"/>
      <c r="F198" s="54">
        <f t="shared" si="13"/>
        <v>0</v>
      </c>
    </row>
    <row r="199" spans="1:6" x14ac:dyDescent="0.25">
      <c r="A199" s="193"/>
      <c r="B199" s="50" t="s">
        <v>113</v>
      </c>
      <c r="C199" s="62" t="s">
        <v>110</v>
      </c>
      <c r="D199" s="52">
        <v>18</v>
      </c>
      <c r="E199" s="53"/>
      <c r="F199" s="54">
        <f>D199*E199</f>
        <v>0</v>
      </c>
    </row>
    <row r="200" spans="1:6" ht="45" x14ac:dyDescent="0.25">
      <c r="A200" s="96" t="s">
        <v>167</v>
      </c>
      <c r="B200" s="65" t="s">
        <v>102</v>
      </c>
      <c r="C200" s="60" t="s">
        <v>97</v>
      </c>
      <c r="D200" s="53">
        <v>2</v>
      </c>
      <c r="E200" s="61"/>
      <c r="F200" s="54">
        <f t="shared" si="13"/>
        <v>0</v>
      </c>
    </row>
    <row r="201" spans="1:6" ht="45" x14ac:dyDescent="0.25">
      <c r="A201" s="96"/>
      <c r="B201" s="65" t="s">
        <v>133</v>
      </c>
      <c r="C201" s="60" t="s">
        <v>97</v>
      </c>
      <c r="D201" s="53">
        <v>1</v>
      </c>
      <c r="E201" s="61"/>
      <c r="F201" s="54">
        <f t="shared" si="13"/>
        <v>0</v>
      </c>
    </row>
    <row r="202" spans="1:6" x14ac:dyDescent="0.25">
      <c r="A202" s="97"/>
      <c r="B202" s="67" t="s">
        <v>104</v>
      </c>
      <c r="C202" s="60" t="s">
        <v>97</v>
      </c>
      <c r="D202" s="53">
        <v>2</v>
      </c>
      <c r="E202" s="61"/>
      <c r="F202" s="54">
        <f t="shared" si="13"/>
        <v>0</v>
      </c>
    </row>
    <row r="203" spans="1:6" x14ac:dyDescent="0.25">
      <c r="A203" s="97"/>
      <c r="B203" s="59" t="s">
        <v>105</v>
      </c>
      <c r="C203" s="62" t="s">
        <v>106</v>
      </c>
      <c r="D203" s="53">
        <v>26</v>
      </c>
      <c r="E203" s="53"/>
      <c r="F203" s="54">
        <f t="shared" si="13"/>
        <v>0</v>
      </c>
    </row>
    <row r="204" spans="1:6" x14ac:dyDescent="0.25">
      <c r="A204" s="97"/>
      <c r="B204" s="59" t="s">
        <v>107</v>
      </c>
      <c r="C204" s="57" t="s">
        <v>108</v>
      </c>
      <c r="D204" s="52">
        <v>3</v>
      </c>
      <c r="E204" s="53"/>
      <c r="F204" s="54">
        <f t="shared" si="13"/>
        <v>0</v>
      </c>
    </row>
    <row r="205" spans="1:6" ht="30" x14ac:dyDescent="0.25">
      <c r="A205" s="97"/>
      <c r="B205" s="59" t="s">
        <v>109</v>
      </c>
      <c r="C205" s="62" t="s">
        <v>110</v>
      </c>
      <c r="D205" s="52">
        <v>25</v>
      </c>
      <c r="E205" s="53"/>
      <c r="F205" s="54">
        <f t="shared" si="13"/>
        <v>0</v>
      </c>
    </row>
    <row r="206" spans="1:6" x14ac:dyDescent="0.25">
      <c r="A206" s="97"/>
      <c r="B206" s="59" t="s">
        <v>115</v>
      </c>
      <c r="C206" s="62" t="s">
        <v>110</v>
      </c>
      <c r="D206" s="53">
        <v>0</v>
      </c>
      <c r="E206" s="53"/>
      <c r="F206" s="54">
        <f t="shared" si="13"/>
        <v>0</v>
      </c>
    </row>
    <row r="207" spans="1:6" x14ac:dyDescent="0.25">
      <c r="A207" s="97"/>
      <c r="B207" s="59" t="s">
        <v>116</v>
      </c>
      <c r="C207" s="62" t="s">
        <v>100</v>
      </c>
      <c r="D207" s="53"/>
      <c r="E207" s="53"/>
      <c r="F207" s="54">
        <f t="shared" si="13"/>
        <v>0</v>
      </c>
    </row>
    <row r="208" spans="1:6" x14ac:dyDescent="0.25">
      <c r="A208" s="97"/>
      <c r="B208" s="50" t="s">
        <v>113</v>
      </c>
      <c r="C208" s="62" t="s">
        <v>110</v>
      </c>
      <c r="D208" s="52">
        <v>1</v>
      </c>
      <c r="E208" s="53"/>
      <c r="F208" s="54">
        <f t="shared" si="13"/>
        <v>0</v>
      </c>
    </row>
    <row r="209" spans="1:6" x14ac:dyDescent="0.25">
      <c r="A209" s="69" t="s">
        <v>117</v>
      </c>
      <c r="B209" s="59" t="s">
        <v>118</v>
      </c>
      <c r="C209" s="51" t="s">
        <v>100</v>
      </c>
      <c r="D209" s="52">
        <v>28</v>
      </c>
      <c r="E209" s="53"/>
      <c r="F209" s="54">
        <f>E209*D209</f>
        <v>0</v>
      </c>
    </row>
    <row r="210" spans="1:6" x14ac:dyDescent="0.25">
      <c r="A210" s="70" t="s">
        <v>119</v>
      </c>
      <c r="B210" s="59" t="s">
        <v>120</v>
      </c>
      <c r="C210" s="62" t="s">
        <v>121</v>
      </c>
      <c r="D210" s="52">
        <v>2</v>
      </c>
      <c r="E210" s="53"/>
      <c r="F210" s="54">
        <f>E210*D210</f>
        <v>0</v>
      </c>
    </row>
    <row r="211" spans="1:6" x14ac:dyDescent="0.25">
      <c r="A211" s="71" t="s">
        <v>122</v>
      </c>
      <c r="B211" s="72"/>
      <c r="C211" s="51" t="s">
        <v>123</v>
      </c>
      <c r="D211" s="52">
        <v>1</v>
      </c>
      <c r="E211" s="53"/>
      <c r="F211" s="54">
        <f t="shared" ref="F211:F214" si="14">E211*D211</f>
        <v>0</v>
      </c>
    </row>
    <row r="212" spans="1:6" x14ac:dyDescent="0.25">
      <c r="A212" s="71" t="s">
        <v>124</v>
      </c>
      <c r="B212" s="72"/>
      <c r="C212" s="51" t="s">
        <v>123</v>
      </c>
      <c r="D212" s="52">
        <v>1</v>
      </c>
      <c r="E212" s="53"/>
      <c r="F212" s="54">
        <f t="shared" si="14"/>
        <v>0</v>
      </c>
    </row>
    <row r="213" spans="1:6" x14ac:dyDescent="0.25">
      <c r="A213" s="71" t="s">
        <v>125</v>
      </c>
      <c r="B213" s="72"/>
      <c r="C213" s="51" t="s">
        <v>123</v>
      </c>
      <c r="D213" s="52">
        <v>1</v>
      </c>
      <c r="E213" s="53"/>
      <c r="F213" s="54">
        <f t="shared" si="14"/>
        <v>0</v>
      </c>
    </row>
    <row r="214" spans="1:6" x14ac:dyDescent="0.25">
      <c r="A214" s="71" t="s">
        <v>126</v>
      </c>
      <c r="B214" s="72"/>
      <c r="C214" s="51" t="s">
        <v>123</v>
      </c>
      <c r="D214" s="52">
        <v>1</v>
      </c>
      <c r="E214" s="53"/>
      <c r="F214" s="54">
        <f t="shared" si="14"/>
        <v>0</v>
      </c>
    </row>
    <row r="215" spans="1:6" x14ac:dyDescent="0.25">
      <c r="A215" s="202"/>
      <c r="B215" s="203"/>
      <c r="C215" s="203"/>
      <c r="D215" s="203"/>
      <c r="E215" s="74" t="s">
        <v>127</v>
      </c>
      <c r="F215" s="54">
        <f>SUM(F188:F214)</f>
        <v>0</v>
      </c>
    </row>
    <row r="216" spans="1:6" x14ac:dyDescent="0.25">
      <c r="A216" s="75"/>
      <c r="B216" s="51"/>
      <c r="C216" s="51"/>
      <c r="D216" s="51"/>
      <c r="E216" s="74"/>
      <c r="F216" s="54"/>
    </row>
    <row r="217" spans="1:6" x14ac:dyDescent="0.25">
      <c r="A217" s="194" t="s">
        <v>168</v>
      </c>
      <c r="B217" s="195"/>
      <c r="C217" s="195"/>
      <c r="D217" s="195"/>
      <c r="E217" s="195"/>
      <c r="F217" s="196"/>
    </row>
    <row r="218" spans="1:6" ht="30" x14ac:dyDescent="0.25">
      <c r="A218" s="45" t="s">
        <v>57</v>
      </c>
      <c r="B218" s="46" t="s">
        <v>91</v>
      </c>
      <c r="C218" s="47" t="s">
        <v>92</v>
      </c>
      <c r="D218" s="47" t="s">
        <v>85</v>
      </c>
      <c r="E218" s="48" t="s">
        <v>93</v>
      </c>
      <c r="F218" s="49" t="s">
        <v>94</v>
      </c>
    </row>
    <row r="219" spans="1:6" ht="45" x14ac:dyDescent="0.25">
      <c r="A219" s="201" t="s">
        <v>169</v>
      </c>
      <c r="B219" s="77" t="s">
        <v>130</v>
      </c>
      <c r="C219" s="51" t="s">
        <v>97</v>
      </c>
      <c r="D219" s="79">
        <v>12</v>
      </c>
      <c r="E219" s="53"/>
      <c r="F219" s="54">
        <f>E219*D219</f>
        <v>0</v>
      </c>
    </row>
    <row r="220" spans="1:6" x14ac:dyDescent="0.25">
      <c r="A220" s="201"/>
      <c r="B220" s="65" t="s">
        <v>131</v>
      </c>
      <c r="C220" s="57" t="s">
        <v>97</v>
      </c>
      <c r="D220" s="79">
        <f>D219</f>
        <v>12</v>
      </c>
      <c r="E220" s="53"/>
      <c r="F220" s="54">
        <f t="shared" ref="F220:F245" si="15">E220*D220</f>
        <v>0</v>
      </c>
    </row>
    <row r="221" spans="1:6" x14ac:dyDescent="0.25">
      <c r="A221" s="201"/>
      <c r="B221" s="65" t="s">
        <v>99</v>
      </c>
      <c r="C221" s="57" t="s">
        <v>100</v>
      </c>
      <c r="D221" s="79">
        <v>26</v>
      </c>
      <c r="E221" s="53"/>
      <c r="F221" s="54">
        <f t="shared" si="15"/>
        <v>0</v>
      </c>
    </row>
    <row r="222" spans="1:6" ht="30" x14ac:dyDescent="0.25">
      <c r="A222" s="201" t="s">
        <v>170</v>
      </c>
      <c r="B222" s="65" t="s">
        <v>102</v>
      </c>
      <c r="C222" s="60" t="s">
        <v>97</v>
      </c>
      <c r="D222" s="80">
        <v>1</v>
      </c>
      <c r="E222" s="61"/>
      <c r="F222" s="54">
        <f t="shared" si="15"/>
        <v>0</v>
      </c>
    </row>
    <row r="223" spans="1:6" ht="45" x14ac:dyDescent="0.25">
      <c r="A223" s="201"/>
      <c r="B223" s="65" t="s">
        <v>133</v>
      </c>
      <c r="C223" s="60" t="s">
        <v>97</v>
      </c>
      <c r="D223" s="80">
        <v>2</v>
      </c>
      <c r="E223" s="61"/>
      <c r="F223" s="54">
        <f t="shared" si="15"/>
        <v>0</v>
      </c>
    </row>
    <row r="224" spans="1:6" x14ac:dyDescent="0.25">
      <c r="A224" s="201"/>
      <c r="B224" s="67" t="s">
        <v>104</v>
      </c>
      <c r="C224" s="60" t="s">
        <v>97</v>
      </c>
      <c r="D224" s="80">
        <v>1</v>
      </c>
      <c r="E224" s="61"/>
      <c r="F224" s="54">
        <f t="shared" si="15"/>
        <v>0</v>
      </c>
    </row>
    <row r="225" spans="1:6" x14ac:dyDescent="0.25">
      <c r="A225" s="201"/>
      <c r="B225" s="65" t="s">
        <v>105</v>
      </c>
      <c r="C225" s="62" t="s">
        <v>106</v>
      </c>
      <c r="D225" s="79">
        <v>36</v>
      </c>
      <c r="E225" s="53"/>
      <c r="F225" s="54">
        <f t="shared" si="15"/>
        <v>0</v>
      </c>
    </row>
    <row r="226" spans="1:6" x14ac:dyDescent="0.25">
      <c r="A226" s="201"/>
      <c r="B226" s="65" t="s">
        <v>107</v>
      </c>
      <c r="C226" s="57" t="s">
        <v>108</v>
      </c>
      <c r="D226" s="79">
        <v>1</v>
      </c>
      <c r="E226" s="53"/>
      <c r="F226" s="54">
        <f t="shared" si="15"/>
        <v>0</v>
      </c>
    </row>
    <row r="227" spans="1:6" ht="30" x14ac:dyDescent="0.25">
      <c r="A227" s="201"/>
      <c r="B227" s="65" t="s">
        <v>109</v>
      </c>
      <c r="C227" s="62" t="s">
        <v>110</v>
      </c>
      <c r="D227" s="81">
        <v>126</v>
      </c>
      <c r="E227" s="53"/>
      <c r="F227" s="54">
        <f t="shared" si="15"/>
        <v>0</v>
      </c>
    </row>
    <row r="228" spans="1:6" x14ac:dyDescent="0.25">
      <c r="A228" s="201"/>
      <c r="B228" s="65" t="s">
        <v>158</v>
      </c>
      <c r="C228" s="62" t="s">
        <v>110</v>
      </c>
      <c r="D228" s="80">
        <v>1</v>
      </c>
      <c r="E228" s="53"/>
      <c r="F228" s="54">
        <f t="shared" si="15"/>
        <v>0</v>
      </c>
    </row>
    <row r="229" spans="1:6" x14ac:dyDescent="0.25">
      <c r="A229" s="201"/>
      <c r="B229" s="65" t="s">
        <v>112</v>
      </c>
      <c r="C229" s="62" t="s">
        <v>100</v>
      </c>
      <c r="D229" s="80">
        <v>20</v>
      </c>
      <c r="E229" s="53"/>
      <c r="F229" s="54">
        <f t="shared" si="15"/>
        <v>0</v>
      </c>
    </row>
    <row r="230" spans="1:6" x14ac:dyDescent="0.25">
      <c r="A230" s="201"/>
      <c r="B230" s="67" t="s">
        <v>113</v>
      </c>
      <c r="C230" s="62" t="s">
        <v>110</v>
      </c>
      <c r="D230" s="79">
        <v>18</v>
      </c>
      <c r="E230" s="53"/>
      <c r="F230" s="54">
        <f t="shared" si="15"/>
        <v>0</v>
      </c>
    </row>
    <row r="231" spans="1:6" ht="30" x14ac:dyDescent="0.25">
      <c r="A231" s="201" t="s">
        <v>171</v>
      </c>
      <c r="B231" s="65" t="s">
        <v>102</v>
      </c>
      <c r="C231" s="60" t="s">
        <v>97</v>
      </c>
      <c r="D231" s="79">
        <v>0.3</v>
      </c>
      <c r="E231" s="53"/>
      <c r="F231" s="54">
        <f t="shared" si="15"/>
        <v>0</v>
      </c>
    </row>
    <row r="232" spans="1:6" ht="45" x14ac:dyDescent="0.25">
      <c r="A232" s="201"/>
      <c r="B232" s="65" t="s">
        <v>133</v>
      </c>
      <c r="C232" s="60" t="s">
        <v>97</v>
      </c>
      <c r="D232" s="79">
        <v>1</v>
      </c>
      <c r="E232" s="53"/>
      <c r="F232" s="54">
        <f t="shared" si="15"/>
        <v>0</v>
      </c>
    </row>
    <row r="233" spans="1:6" x14ac:dyDescent="0.25">
      <c r="A233" s="201"/>
      <c r="B233" s="67" t="s">
        <v>104</v>
      </c>
      <c r="C233" s="60" t="s">
        <v>97</v>
      </c>
      <c r="D233" s="79">
        <v>0.3</v>
      </c>
      <c r="E233" s="53"/>
      <c r="F233" s="54">
        <f t="shared" si="15"/>
        <v>0</v>
      </c>
    </row>
    <row r="234" spans="1:6" x14ac:dyDescent="0.25">
      <c r="A234" s="201"/>
      <c r="B234" s="65" t="s">
        <v>105</v>
      </c>
      <c r="C234" s="62" t="s">
        <v>106</v>
      </c>
      <c r="D234" s="79">
        <v>6</v>
      </c>
      <c r="E234" s="53"/>
      <c r="F234" s="54">
        <f t="shared" si="15"/>
        <v>0</v>
      </c>
    </row>
    <row r="235" spans="1:6" x14ac:dyDescent="0.25">
      <c r="A235" s="201"/>
      <c r="B235" s="98" t="s">
        <v>107</v>
      </c>
      <c r="C235" s="57" t="s">
        <v>108</v>
      </c>
      <c r="D235" s="79">
        <v>1</v>
      </c>
      <c r="E235" s="53"/>
      <c r="F235" s="54">
        <f t="shared" si="15"/>
        <v>0</v>
      </c>
    </row>
    <row r="236" spans="1:6" ht="30" x14ac:dyDescent="0.25">
      <c r="A236" s="201"/>
      <c r="B236" s="59" t="s">
        <v>109</v>
      </c>
      <c r="C236" s="62" t="s">
        <v>110</v>
      </c>
      <c r="D236" s="79">
        <v>20</v>
      </c>
      <c r="E236" s="53"/>
      <c r="F236" s="54">
        <f t="shared" si="15"/>
        <v>0</v>
      </c>
    </row>
    <row r="237" spans="1:6" x14ac:dyDescent="0.25">
      <c r="A237" s="201"/>
      <c r="B237" s="59" t="s">
        <v>115</v>
      </c>
      <c r="C237" s="62" t="s">
        <v>110</v>
      </c>
      <c r="D237" s="79">
        <v>1</v>
      </c>
      <c r="E237" s="53"/>
      <c r="F237" s="54">
        <f t="shared" si="15"/>
        <v>0</v>
      </c>
    </row>
    <row r="238" spans="1:6" x14ac:dyDescent="0.25">
      <c r="A238" s="201"/>
      <c r="B238" s="59" t="s">
        <v>116</v>
      </c>
      <c r="C238" s="62" t="s">
        <v>100</v>
      </c>
      <c r="D238" s="79">
        <v>5</v>
      </c>
      <c r="E238" s="53"/>
      <c r="F238" s="54">
        <f t="shared" si="15"/>
        <v>0</v>
      </c>
    </row>
    <row r="239" spans="1:6" x14ac:dyDescent="0.25">
      <c r="A239" s="201"/>
      <c r="B239" s="50" t="s">
        <v>113</v>
      </c>
      <c r="C239" s="62" t="s">
        <v>110</v>
      </c>
      <c r="D239" s="79">
        <v>1</v>
      </c>
      <c r="E239" s="53"/>
      <c r="F239" s="54">
        <f t="shared" si="15"/>
        <v>0</v>
      </c>
    </row>
    <row r="240" spans="1:6" x14ac:dyDescent="0.25">
      <c r="A240" s="82" t="s">
        <v>117</v>
      </c>
      <c r="B240" s="59" t="s">
        <v>118</v>
      </c>
      <c r="C240" s="51" t="s">
        <v>100</v>
      </c>
      <c r="D240" s="79">
        <v>2</v>
      </c>
      <c r="E240" s="53"/>
      <c r="F240" s="54">
        <f t="shared" si="15"/>
        <v>0</v>
      </c>
    </row>
    <row r="241" spans="1:6" x14ac:dyDescent="0.25">
      <c r="A241" s="70" t="s">
        <v>119</v>
      </c>
      <c r="B241" s="59" t="s">
        <v>120</v>
      </c>
      <c r="C241" s="62" t="s">
        <v>121</v>
      </c>
      <c r="D241" s="79">
        <v>1</v>
      </c>
      <c r="E241" s="53"/>
      <c r="F241" s="54">
        <f t="shared" si="15"/>
        <v>0</v>
      </c>
    </row>
    <row r="242" spans="1:6" x14ac:dyDescent="0.25">
      <c r="A242" s="71" t="s">
        <v>122</v>
      </c>
      <c r="B242" s="72"/>
      <c r="C242" s="51" t="s">
        <v>123</v>
      </c>
      <c r="D242" s="79">
        <v>1</v>
      </c>
      <c r="E242" s="73"/>
      <c r="F242" s="54">
        <f t="shared" si="15"/>
        <v>0</v>
      </c>
    </row>
    <row r="243" spans="1:6" x14ac:dyDescent="0.25">
      <c r="A243" s="71" t="s">
        <v>124</v>
      </c>
      <c r="B243" s="72"/>
      <c r="C243" s="51" t="s">
        <v>123</v>
      </c>
      <c r="D243" s="79">
        <v>1</v>
      </c>
      <c r="E243" s="73"/>
      <c r="F243" s="54">
        <f t="shared" si="15"/>
        <v>0</v>
      </c>
    </row>
    <row r="244" spans="1:6" x14ac:dyDescent="0.25">
      <c r="A244" s="71" t="s">
        <v>125</v>
      </c>
      <c r="B244" s="72"/>
      <c r="C244" s="51" t="s">
        <v>123</v>
      </c>
      <c r="D244" s="79">
        <v>1</v>
      </c>
      <c r="E244" s="73"/>
      <c r="F244" s="54">
        <f t="shared" si="15"/>
        <v>0</v>
      </c>
    </row>
    <row r="245" spans="1:6" x14ac:dyDescent="0.25">
      <c r="A245" s="71" t="s">
        <v>126</v>
      </c>
      <c r="B245" s="72"/>
      <c r="C245" s="51" t="s">
        <v>123</v>
      </c>
      <c r="D245" s="79">
        <v>1</v>
      </c>
      <c r="E245" s="73"/>
      <c r="F245" s="54">
        <f t="shared" si="15"/>
        <v>0</v>
      </c>
    </row>
    <row r="246" spans="1:6" x14ac:dyDescent="0.25">
      <c r="A246" s="202"/>
      <c r="B246" s="203"/>
      <c r="C246" s="203"/>
      <c r="D246" s="203"/>
      <c r="E246" s="74" t="s">
        <v>127</v>
      </c>
      <c r="F246" s="54">
        <f>SUM(F219:F245)</f>
        <v>0</v>
      </c>
    </row>
    <row r="247" spans="1:6" x14ac:dyDescent="0.25">
      <c r="A247" s="75"/>
      <c r="B247" s="51"/>
      <c r="C247" s="51"/>
      <c r="D247" s="51"/>
      <c r="E247" s="74"/>
      <c r="F247" s="54"/>
    </row>
    <row r="248" spans="1:6" x14ac:dyDescent="0.25">
      <c r="A248" s="211" t="s">
        <v>172</v>
      </c>
      <c r="B248" s="212"/>
      <c r="C248" s="212"/>
      <c r="D248" s="212"/>
      <c r="E248" s="212"/>
      <c r="F248" s="213"/>
    </row>
    <row r="249" spans="1:6" ht="30" x14ac:dyDescent="0.25">
      <c r="A249" s="99" t="s">
        <v>57</v>
      </c>
      <c r="B249" s="100" t="s">
        <v>91</v>
      </c>
      <c r="C249" s="100" t="s">
        <v>92</v>
      </c>
      <c r="D249" s="100" t="s">
        <v>85</v>
      </c>
      <c r="E249" s="101" t="s">
        <v>93</v>
      </c>
      <c r="F249" s="49" t="s">
        <v>94</v>
      </c>
    </row>
    <row r="250" spans="1:6" ht="30" x14ac:dyDescent="0.25">
      <c r="A250" s="102" t="s">
        <v>173</v>
      </c>
      <c r="B250" s="103" t="s">
        <v>102</v>
      </c>
      <c r="C250" s="104" t="s">
        <v>97</v>
      </c>
      <c r="D250" s="105">
        <v>2</v>
      </c>
      <c r="E250" s="106"/>
      <c r="F250" s="54">
        <f>D250*E250</f>
        <v>0</v>
      </c>
    </row>
    <row r="251" spans="1:6" ht="30" x14ac:dyDescent="0.25">
      <c r="A251" s="107" t="s">
        <v>174</v>
      </c>
      <c r="B251" s="103" t="s">
        <v>175</v>
      </c>
      <c r="C251" s="214" t="s">
        <v>97</v>
      </c>
      <c r="D251" s="215">
        <v>3.5</v>
      </c>
      <c r="E251" s="216"/>
      <c r="F251" s="54">
        <f t="shared" ref="F251:F273" si="16">D251*E251</f>
        <v>0</v>
      </c>
    </row>
    <row r="252" spans="1:6" x14ac:dyDescent="0.25">
      <c r="A252" s="107" t="s">
        <v>176</v>
      </c>
      <c r="B252" s="103" t="s">
        <v>177</v>
      </c>
      <c r="C252" s="214"/>
      <c r="D252" s="215"/>
      <c r="E252" s="216"/>
      <c r="F252" s="54">
        <f t="shared" si="16"/>
        <v>0</v>
      </c>
    </row>
    <row r="253" spans="1:6" x14ac:dyDescent="0.25">
      <c r="A253" s="108"/>
      <c r="B253" s="103" t="s">
        <v>104</v>
      </c>
      <c r="C253" s="104" t="s">
        <v>97</v>
      </c>
      <c r="D253" s="105">
        <v>2</v>
      </c>
      <c r="E253" s="106"/>
      <c r="F253" s="54">
        <f t="shared" si="16"/>
        <v>0</v>
      </c>
    </row>
    <row r="254" spans="1:6" x14ac:dyDescent="0.25">
      <c r="A254" s="108"/>
      <c r="B254" s="103" t="s">
        <v>105</v>
      </c>
      <c r="C254" s="109" t="s">
        <v>106</v>
      </c>
      <c r="D254" s="110">
        <v>145</v>
      </c>
      <c r="E254" s="104"/>
      <c r="F254" s="54">
        <f t="shared" si="16"/>
        <v>0</v>
      </c>
    </row>
    <row r="255" spans="1:6" x14ac:dyDescent="0.25">
      <c r="A255" s="108"/>
      <c r="B255" s="103" t="s">
        <v>107</v>
      </c>
      <c r="C255" s="109" t="s">
        <v>108</v>
      </c>
      <c r="D255" s="110">
        <v>6</v>
      </c>
      <c r="E255" s="104"/>
      <c r="F255" s="54">
        <f t="shared" si="16"/>
        <v>0</v>
      </c>
    </row>
    <row r="256" spans="1:6" ht="30" x14ac:dyDescent="0.25">
      <c r="A256" s="108"/>
      <c r="B256" s="103" t="s">
        <v>109</v>
      </c>
      <c r="C256" s="109" t="s">
        <v>110</v>
      </c>
      <c r="D256" s="110">
        <v>132</v>
      </c>
      <c r="E256" s="104"/>
      <c r="F256" s="54">
        <f t="shared" si="16"/>
        <v>0</v>
      </c>
    </row>
    <row r="257" spans="1:6" x14ac:dyDescent="0.25">
      <c r="A257" s="108"/>
      <c r="B257" s="103" t="s">
        <v>111</v>
      </c>
      <c r="C257" s="109" t="s">
        <v>110</v>
      </c>
      <c r="D257" s="105">
        <v>1</v>
      </c>
      <c r="E257" s="104"/>
      <c r="F257" s="54">
        <f t="shared" si="16"/>
        <v>0</v>
      </c>
    </row>
    <row r="258" spans="1:6" x14ac:dyDescent="0.25">
      <c r="A258" s="108"/>
      <c r="B258" s="103" t="s">
        <v>112</v>
      </c>
      <c r="C258" s="109" t="s">
        <v>100</v>
      </c>
      <c r="D258" s="105">
        <v>25</v>
      </c>
      <c r="E258" s="104"/>
      <c r="F258" s="54">
        <f t="shared" si="16"/>
        <v>0</v>
      </c>
    </row>
    <row r="259" spans="1:6" x14ac:dyDescent="0.25">
      <c r="A259" s="108"/>
      <c r="B259" s="103" t="s">
        <v>113</v>
      </c>
      <c r="C259" s="109" t="s">
        <v>110</v>
      </c>
      <c r="D259" s="110">
        <v>11</v>
      </c>
      <c r="E259" s="104"/>
      <c r="F259" s="54">
        <f t="shared" si="16"/>
        <v>0</v>
      </c>
    </row>
    <row r="260" spans="1:6" ht="30" x14ac:dyDescent="0.25">
      <c r="A260" s="210" t="s">
        <v>178</v>
      </c>
      <c r="B260" s="77" t="s">
        <v>102</v>
      </c>
      <c r="C260" s="60" t="s">
        <v>97</v>
      </c>
      <c r="D260" s="110">
        <v>0.5</v>
      </c>
      <c r="E260" s="104"/>
      <c r="F260" s="54">
        <f t="shared" si="16"/>
        <v>0</v>
      </c>
    </row>
    <row r="261" spans="1:6" ht="45" x14ac:dyDescent="0.25">
      <c r="A261" s="210"/>
      <c r="B261" s="77" t="s">
        <v>133</v>
      </c>
      <c r="C261" s="60" t="s">
        <v>97</v>
      </c>
      <c r="D261" s="110">
        <v>1.5</v>
      </c>
      <c r="E261" s="104"/>
      <c r="F261" s="54">
        <f t="shared" si="16"/>
        <v>0</v>
      </c>
    </row>
    <row r="262" spans="1:6" x14ac:dyDescent="0.25">
      <c r="A262" s="210"/>
      <c r="B262" s="77" t="s">
        <v>104</v>
      </c>
      <c r="C262" s="60" t="s">
        <v>97</v>
      </c>
      <c r="D262" s="110">
        <v>0.5</v>
      </c>
      <c r="E262" s="104"/>
      <c r="F262" s="54">
        <f t="shared" si="16"/>
        <v>0</v>
      </c>
    </row>
    <row r="263" spans="1:6" x14ac:dyDescent="0.25">
      <c r="A263" s="210"/>
      <c r="B263" s="77" t="s">
        <v>105</v>
      </c>
      <c r="C263" s="62" t="s">
        <v>106</v>
      </c>
      <c r="D263" s="110">
        <v>8</v>
      </c>
      <c r="E263" s="104"/>
      <c r="F263" s="54">
        <f t="shared" si="16"/>
        <v>0</v>
      </c>
    </row>
    <row r="264" spans="1:6" x14ac:dyDescent="0.25">
      <c r="A264" s="210"/>
      <c r="B264" s="98" t="s">
        <v>107</v>
      </c>
      <c r="C264" s="57" t="s">
        <v>108</v>
      </c>
      <c r="D264" s="110">
        <v>1</v>
      </c>
      <c r="E264" s="104"/>
      <c r="F264" s="54">
        <f t="shared" si="16"/>
        <v>0</v>
      </c>
    </row>
    <row r="265" spans="1:6" ht="30" x14ac:dyDescent="0.25">
      <c r="A265" s="210"/>
      <c r="B265" s="59" t="s">
        <v>109</v>
      </c>
      <c r="C265" s="62" t="s">
        <v>110</v>
      </c>
      <c r="D265" s="110">
        <v>20</v>
      </c>
      <c r="E265" s="104"/>
      <c r="F265" s="54">
        <f t="shared" si="16"/>
        <v>0</v>
      </c>
    </row>
    <row r="266" spans="1:6" x14ac:dyDescent="0.25">
      <c r="A266" s="210"/>
      <c r="B266" s="59" t="s">
        <v>143</v>
      </c>
      <c r="C266" s="62" t="s">
        <v>110</v>
      </c>
      <c r="D266" s="110">
        <v>1</v>
      </c>
      <c r="E266" s="104"/>
      <c r="F266" s="54">
        <f t="shared" si="16"/>
        <v>0</v>
      </c>
    </row>
    <row r="267" spans="1:6" x14ac:dyDescent="0.25">
      <c r="A267" s="210"/>
      <c r="B267" s="59" t="s">
        <v>116</v>
      </c>
      <c r="C267" s="62" t="s">
        <v>100</v>
      </c>
      <c r="D267" s="110">
        <v>3</v>
      </c>
      <c r="E267" s="104"/>
      <c r="F267" s="54">
        <f t="shared" si="16"/>
        <v>0</v>
      </c>
    </row>
    <row r="268" spans="1:6" x14ac:dyDescent="0.25">
      <c r="A268" s="210"/>
      <c r="B268" s="50" t="s">
        <v>113</v>
      </c>
      <c r="C268" s="62" t="s">
        <v>110</v>
      </c>
      <c r="D268" s="110">
        <v>1</v>
      </c>
      <c r="E268" s="104"/>
      <c r="F268" s="54">
        <f t="shared" si="16"/>
        <v>0</v>
      </c>
    </row>
    <row r="269" spans="1:6" x14ac:dyDescent="0.25">
      <c r="A269" s="111" t="s">
        <v>119</v>
      </c>
      <c r="B269" s="103" t="s">
        <v>179</v>
      </c>
      <c r="C269" s="109" t="s">
        <v>121</v>
      </c>
      <c r="D269" s="110">
        <v>1</v>
      </c>
      <c r="E269" s="104"/>
      <c r="F269" s="54">
        <f t="shared" si="16"/>
        <v>0</v>
      </c>
    </row>
    <row r="270" spans="1:6" x14ac:dyDescent="0.25">
      <c r="A270" s="111" t="s">
        <v>122</v>
      </c>
      <c r="B270" s="103"/>
      <c r="C270" s="109" t="s">
        <v>123</v>
      </c>
      <c r="D270" s="110">
        <v>1</v>
      </c>
      <c r="E270" s="112"/>
      <c r="F270" s="54">
        <f t="shared" si="16"/>
        <v>0</v>
      </c>
    </row>
    <row r="271" spans="1:6" x14ac:dyDescent="0.25">
      <c r="A271" s="111" t="s">
        <v>124</v>
      </c>
      <c r="B271" s="103"/>
      <c r="C271" s="109" t="s">
        <v>123</v>
      </c>
      <c r="D271" s="110">
        <v>1</v>
      </c>
      <c r="E271" s="112"/>
      <c r="F271" s="54">
        <f t="shared" si="16"/>
        <v>0</v>
      </c>
    </row>
    <row r="272" spans="1:6" x14ac:dyDescent="0.25">
      <c r="A272" s="111" t="s">
        <v>125</v>
      </c>
      <c r="B272" s="103"/>
      <c r="C272" s="109" t="s">
        <v>123</v>
      </c>
      <c r="D272" s="110">
        <v>1</v>
      </c>
      <c r="E272" s="112"/>
      <c r="F272" s="54">
        <f t="shared" si="16"/>
        <v>0</v>
      </c>
    </row>
    <row r="273" spans="1:6" x14ac:dyDescent="0.25">
      <c r="A273" s="111" t="s">
        <v>126</v>
      </c>
      <c r="B273" s="103"/>
      <c r="C273" s="109" t="s">
        <v>123</v>
      </c>
      <c r="D273" s="110">
        <v>1</v>
      </c>
      <c r="E273" s="112"/>
      <c r="F273" s="54">
        <f t="shared" si="16"/>
        <v>0</v>
      </c>
    </row>
    <row r="274" spans="1:6" x14ac:dyDescent="0.25">
      <c r="A274" s="217"/>
      <c r="B274" s="218"/>
      <c r="C274" s="218"/>
      <c r="D274" s="218"/>
      <c r="E274" s="74" t="s">
        <v>127</v>
      </c>
      <c r="F274" s="54">
        <f>SUM(F250:F273)</f>
        <v>0</v>
      </c>
    </row>
    <row r="275" spans="1:6" x14ac:dyDescent="0.25">
      <c r="A275" s="113"/>
      <c r="B275" s="109"/>
      <c r="C275" s="109"/>
      <c r="D275" s="109"/>
      <c r="E275" s="114"/>
      <c r="F275" s="115"/>
    </row>
    <row r="276" spans="1:6" x14ac:dyDescent="0.25">
      <c r="A276" s="211" t="s">
        <v>180</v>
      </c>
      <c r="B276" s="212"/>
      <c r="C276" s="212"/>
      <c r="D276" s="212"/>
      <c r="E276" s="212"/>
      <c r="F276" s="213"/>
    </row>
    <row r="277" spans="1:6" ht="30" x14ac:dyDescent="0.25">
      <c r="A277" s="99" t="s">
        <v>57</v>
      </c>
      <c r="B277" s="100" t="s">
        <v>91</v>
      </c>
      <c r="C277" s="100" t="s">
        <v>92</v>
      </c>
      <c r="D277" s="100" t="s">
        <v>85</v>
      </c>
      <c r="E277" s="101" t="s">
        <v>93</v>
      </c>
      <c r="F277" s="49" t="s">
        <v>94</v>
      </c>
    </row>
    <row r="278" spans="1:6" ht="30" x14ac:dyDescent="0.25">
      <c r="A278" s="116" t="s">
        <v>181</v>
      </c>
      <c r="B278" s="117" t="s">
        <v>102</v>
      </c>
      <c r="C278" s="104" t="s">
        <v>97</v>
      </c>
      <c r="D278" s="105">
        <v>0.5</v>
      </c>
      <c r="E278" s="106"/>
      <c r="F278" s="54">
        <f>D278*E278</f>
        <v>0</v>
      </c>
    </row>
    <row r="279" spans="1:6" x14ac:dyDescent="0.25">
      <c r="A279" s="116" t="s">
        <v>182</v>
      </c>
      <c r="B279" s="117" t="s">
        <v>183</v>
      </c>
      <c r="C279" s="214" t="s">
        <v>97</v>
      </c>
      <c r="D279" s="215">
        <v>2</v>
      </c>
      <c r="E279" s="216"/>
      <c r="F279" s="54">
        <f t="shared" ref="F279:F302" si="17">D279*E279</f>
        <v>0</v>
      </c>
    </row>
    <row r="280" spans="1:6" x14ac:dyDescent="0.25">
      <c r="A280" s="116" t="s">
        <v>176</v>
      </c>
      <c r="B280" s="117" t="s">
        <v>177</v>
      </c>
      <c r="C280" s="214"/>
      <c r="D280" s="215"/>
      <c r="E280" s="216"/>
      <c r="F280" s="54">
        <f t="shared" si="17"/>
        <v>0</v>
      </c>
    </row>
    <row r="281" spans="1:6" x14ac:dyDescent="0.25">
      <c r="A281" s="118"/>
      <c r="B281" s="117" t="s">
        <v>104</v>
      </c>
      <c r="C281" s="104" t="s">
        <v>97</v>
      </c>
      <c r="D281" s="105">
        <v>0.5</v>
      </c>
      <c r="E281" s="106"/>
      <c r="F281" s="54">
        <f t="shared" si="17"/>
        <v>0</v>
      </c>
    </row>
    <row r="282" spans="1:6" x14ac:dyDescent="0.25">
      <c r="A282" s="118"/>
      <c r="B282" s="117" t="s">
        <v>105</v>
      </c>
      <c r="C282" s="109" t="s">
        <v>106</v>
      </c>
      <c r="D282" s="110">
        <v>20</v>
      </c>
      <c r="E282" s="104"/>
      <c r="F282" s="54">
        <f t="shared" si="17"/>
        <v>0</v>
      </c>
    </row>
    <row r="283" spans="1:6" x14ac:dyDescent="0.25">
      <c r="A283" s="118"/>
      <c r="B283" s="117" t="s">
        <v>107</v>
      </c>
      <c r="C283" s="109" t="s">
        <v>108</v>
      </c>
      <c r="D283" s="110">
        <v>1</v>
      </c>
      <c r="E283" s="104"/>
      <c r="F283" s="54">
        <f t="shared" si="17"/>
        <v>0</v>
      </c>
    </row>
    <row r="284" spans="1:6" ht="30" x14ac:dyDescent="0.25">
      <c r="A284" s="118"/>
      <c r="B284" s="117" t="s">
        <v>109</v>
      </c>
      <c r="C284" s="109" t="s">
        <v>110</v>
      </c>
      <c r="D284" s="110">
        <v>66</v>
      </c>
      <c r="E284" s="104"/>
      <c r="F284" s="54">
        <f t="shared" si="17"/>
        <v>0</v>
      </c>
    </row>
    <row r="285" spans="1:6" x14ac:dyDescent="0.25">
      <c r="A285" s="118"/>
      <c r="B285" s="117" t="s">
        <v>111</v>
      </c>
      <c r="C285" s="109" t="s">
        <v>110</v>
      </c>
      <c r="D285" s="105">
        <v>1</v>
      </c>
      <c r="E285" s="104"/>
      <c r="F285" s="54">
        <f t="shared" si="17"/>
        <v>0</v>
      </c>
    </row>
    <row r="286" spans="1:6" x14ac:dyDescent="0.25">
      <c r="A286" s="118"/>
      <c r="B286" s="117" t="s">
        <v>112</v>
      </c>
      <c r="C286" s="109" t="s">
        <v>100</v>
      </c>
      <c r="D286" s="105">
        <v>25</v>
      </c>
      <c r="E286" s="104"/>
      <c r="F286" s="54">
        <f t="shared" si="17"/>
        <v>0</v>
      </c>
    </row>
    <row r="287" spans="1:6" x14ac:dyDescent="0.25">
      <c r="A287" s="118"/>
      <c r="B287" s="117" t="s">
        <v>113</v>
      </c>
      <c r="C287" s="109" t="s">
        <v>110</v>
      </c>
      <c r="D287" s="110">
        <v>11</v>
      </c>
      <c r="E287" s="104"/>
      <c r="F287" s="54">
        <f t="shared" si="17"/>
        <v>0</v>
      </c>
    </row>
    <row r="288" spans="1:6" ht="30" x14ac:dyDescent="0.25">
      <c r="A288" s="219" t="s">
        <v>171</v>
      </c>
      <c r="B288" s="77" t="s">
        <v>102</v>
      </c>
      <c r="C288" s="60" t="s">
        <v>97</v>
      </c>
      <c r="D288" s="110">
        <v>0.3</v>
      </c>
      <c r="E288" s="104"/>
      <c r="F288" s="54">
        <f t="shared" si="17"/>
        <v>0</v>
      </c>
    </row>
    <row r="289" spans="1:6" ht="30" x14ac:dyDescent="0.25">
      <c r="A289" s="219"/>
      <c r="B289" s="77" t="s">
        <v>103</v>
      </c>
      <c r="C289" s="60" t="s">
        <v>97</v>
      </c>
      <c r="D289" s="110">
        <v>1.5</v>
      </c>
      <c r="E289" s="104"/>
      <c r="F289" s="54">
        <f t="shared" si="17"/>
        <v>0</v>
      </c>
    </row>
    <row r="290" spans="1:6" x14ac:dyDescent="0.25">
      <c r="A290" s="219"/>
      <c r="B290" s="77" t="s">
        <v>104</v>
      </c>
      <c r="C290" s="60" t="s">
        <v>97</v>
      </c>
      <c r="D290" s="110">
        <v>0.3</v>
      </c>
      <c r="E290" s="104"/>
      <c r="F290" s="54">
        <f t="shared" si="17"/>
        <v>0</v>
      </c>
    </row>
    <row r="291" spans="1:6" x14ac:dyDescent="0.25">
      <c r="A291" s="219"/>
      <c r="B291" s="98" t="s">
        <v>105</v>
      </c>
      <c r="C291" s="62" t="s">
        <v>106</v>
      </c>
      <c r="D291" s="110">
        <v>6</v>
      </c>
      <c r="E291" s="104"/>
      <c r="F291" s="54">
        <f t="shared" si="17"/>
        <v>0</v>
      </c>
    </row>
    <row r="292" spans="1:6" x14ac:dyDescent="0.25">
      <c r="A292" s="219"/>
      <c r="B292" s="98" t="s">
        <v>107</v>
      </c>
      <c r="C292" s="57" t="s">
        <v>108</v>
      </c>
      <c r="D292" s="110">
        <v>1</v>
      </c>
      <c r="E292" s="104"/>
      <c r="F292" s="54">
        <f t="shared" si="17"/>
        <v>0</v>
      </c>
    </row>
    <row r="293" spans="1:6" ht="30" x14ac:dyDescent="0.25">
      <c r="A293" s="219"/>
      <c r="B293" s="59" t="s">
        <v>109</v>
      </c>
      <c r="C293" s="62" t="s">
        <v>110</v>
      </c>
      <c r="D293" s="110">
        <v>22</v>
      </c>
      <c r="E293" s="104"/>
      <c r="F293" s="54">
        <f t="shared" si="17"/>
        <v>0</v>
      </c>
    </row>
    <row r="294" spans="1:6" x14ac:dyDescent="0.25">
      <c r="A294" s="219"/>
      <c r="B294" s="59" t="s">
        <v>115</v>
      </c>
      <c r="C294" s="62" t="s">
        <v>110</v>
      </c>
      <c r="D294" s="110">
        <v>1</v>
      </c>
      <c r="E294" s="104"/>
      <c r="F294" s="54">
        <f t="shared" si="17"/>
        <v>0</v>
      </c>
    </row>
    <row r="295" spans="1:6" x14ac:dyDescent="0.25">
      <c r="A295" s="219"/>
      <c r="B295" s="59" t="s">
        <v>116</v>
      </c>
      <c r="C295" s="62" t="s">
        <v>100</v>
      </c>
      <c r="D295" s="110">
        <v>3</v>
      </c>
      <c r="E295" s="104"/>
      <c r="F295" s="54">
        <f t="shared" si="17"/>
        <v>0</v>
      </c>
    </row>
    <row r="296" spans="1:6" x14ac:dyDescent="0.25">
      <c r="A296" s="219"/>
      <c r="B296" s="50" t="s">
        <v>113</v>
      </c>
      <c r="C296" s="62" t="s">
        <v>110</v>
      </c>
      <c r="D296" s="110">
        <v>1</v>
      </c>
      <c r="E296" s="104"/>
      <c r="F296" s="54">
        <f t="shared" si="17"/>
        <v>0</v>
      </c>
    </row>
    <row r="297" spans="1:6" x14ac:dyDescent="0.25">
      <c r="A297" s="119" t="s">
        <v>117</v>
      </c>
      <c r="B297" s="103" t="s">
        <v>118</v>
      </c>
      <c r="C297" s="109" t="s">
        <v>100</v>
      </c>
      <c r="D297" s="110">
        <v>2</v>
      </c>
      <c r="E297" s="104"/>
      <c r="F297" s="54">
        <f t="shared" si="17"/>
        <v>0</v>
      </c>
    </row>
    <row r="298" spans="1:6" x14ac:dyDescent="0.25">
      <c r="A298" s="111" t="s">
        <v>119</v>
      </c>
      <c r="B298" s="103" t="s">
        <v>120</v>
      </c>
      <c r="C298" s="109" t="s">
        <v>121</v>
      </c>
      <c r="D298" s="110">
        <v>1</v>
      </c>
      <c r="E298" s="104"/>
      <c r="F298" s="54">
        <f t="shared" si="17"/>
        <v>0</v>
      </c>
    </row>
    <row r="299" spans="1:6" x14ac:dyDescent="0.25">
      <c r="A299" s="111" t="s">
        <v>122</v>
      </c>
      <c r="B299" s="103"/>
      <c r="C299" s="109" t="s">
        <v>123</v>
      </c>
      <c r="D299" s="110">
        <v>1</v>
      </c>
      <c r="E299" s="112"/>
      <c r="F299" s="54">
        <f t="shared" si="17"/>
        <v>0</v>
      </c>
    </row>
    <row r="300" spans="1:6" x14ac:dyDescent="0.25">
      <c r="A300" s="111" t="s">
        <v>124</v>
      </c>
      <c r="B300" s="103"/>
      <c r="C300" s="109" t="s">
        <v>123</v>
      </c>
      <c r="D300" s="110">
        <v>1</v>
      </c>
      <c r="E300" s="112"/>
      <c r="F300" s="54">
        <f t="shared" si="17"/>
        <v>0</v>
      </c>
    </row>
    <row r="301" spans="1:6" x14ac:dyDescent="0.25">
      <c r="A301" s="111" t="s">
        <v>125</v>
      </c>
      <c r="B301" s="103"/>
      <c r="C301" s="109" t="s">
        <v>123</v>
      </c>
      <c r="D301" s="110">
        <v>1</v>
      </c>
      <c r="E301" s="112"/>
      <c r="F301" s="54">
        <f t="shared" si="17"/>
        <v>0</v>
      </c>
    </row>
    <row r="302" spans="1:6" x14ac:dyDescent="0.25">
      <c r="A302" s="111" t="s">
        <v>126</v>
      </c>
      <c r="B302" s="103"/>
      <c r="C302" s="109" t="s">
        <v>123</v>
      </c>
      <c r="D302" s="110">
        <v>1</v>
      </c>
      <c r="E302" s="112"/>
      <c r="F302" s="54">
        <f t="shared" si="17"/>
        <v>0</v>
      </c>
    </row>
    <row r="303" spans="1:6" x14ac:dyDescent="0.25">
      <c r="A303" s="217"/>
      <c r="B303" s="218"/>
      <c r="C303" s="218"/>
      <c r="D303" s="218"/>
      <c r="E303" s="74" t="s">
        <v>127</v>
      </c>
      <c r="F303" s="54">
        <f>SUM(F278:F302)</f>
        <v>0</v>
      </c>
    </row>
    <row r="304" spans="1:6" x14ac:dyDescent="0.25">
      <c r="A304" s="113"/>
      <c r="B304" s="109"/>
      <c r="C304" s="109"/>
      <c r="D304" s="109"/>
      <c r="E304" s="114"/>
      <c r="F304" s="120"/>
    </row>
    <row r="305" spans="1:6" x14ac:dyDescent="0.25">
      <c r="A305" s="211" t="s">
        <v>184</v>
      </c>
      <c r="B305" s="212"/>
      <c r="C305" s="212"/>
      <c r="D305" s="212"/>
      <c r="E305" s="212"/>
      <c r="F305" s="213"/>
    </row>
    <row r="306" spans="1:6" ht="30" x14ac:dyDescent="0.25">
      <c r="A306" s="99" t="s">
        <v>57</v>
      </c>
      <c r="B306" s="100" t="s">
        <v>91</v>
      </c>
      <c r="C306" s="100" t="s">
        <v>92</v>
      </c>
      <c r="D306" s="100" t="s">
        <v>85</v>
      </c>
      <c r="E306" s="101" t="s">
        <v>93</v>
      </c>
      <c r="F306" s="49" t="s">
        <v>94</v>
      </c>
    </row>
    <row r="307" spans="1:6" ht="30" x14ac:dyDescent="0.25">
      <c r="A307" s="121" t="s">
        <v>185</v>
      </c>
      <c r="B307" s="122" t="s">
        <v>102</v>
      </c>
      <c r="C307" s="105" t="s">
        <v>97</v>
      </c>
      <c r="D307" s="105">
        <v>0.3</v>
      </c>
      <c r="E307" s="106"/>
      <c r="F307" s="54">
        <f>D307*E307</f>
        <v>0</v>
      </c>
    </row>
    <row r="308" spans="1:6" ht="30" x14ac:dyDescent="0.25">
      <c r="A308" s="116" t="s">
        <v>186</v>
      </c>
      <c r="B308" s="122" t="s">
        <v>175</v>
      </c>
      <c r="C308" s="215" t="s">
        <v>97</v>
      </c>
      <c r="D308" s="215">
        <v>2</v>
      </c>
      <c r="E308" s="216"/>
      <c r="F308" s="54">
        <f t="shared" ref="F308:F321" si="18">D308*E308</f>
        <v>0</v>
      </c>
    </row>
    <row r="309" spans="1:6" x14ac:dyDescent="0.25">
      <c r="A309" s="121"/>
      <c r="B309" s="122" t="s">
        <v>187</v>
      </c>
      <c r="C309" s="215"/>
      <c r="D309" s="215"/>
      <c r="E309" s="216"/>
      <c r="F309" s="54">
        <f t="shared" si="18"/>
        <v>0</v>
      </c>
    </row>
    <row r="310" spans="1:6" x14ac:dyDescent="0.25">
      <c r="A310" s="121"/>
      <c r="B310" s="98" t="s">
        <v>105</v>
      </c>
      <c r="C310" s="62" t="s">
        <v>106</v>
      </c>
      <c r="D310" s="110">
        <v>10</v>
      </c>
      <c r="E310" s="104"/>
      <c r="F310" s="54">
        <f t="shared" si="18"/>
        <v>0</v>
      </c>
    </row>
    <row r="311" spans="1:6" x14ac:dyDescent="0.25">
      <c r="A311" s="121"/>
      <c r="B311" s="98" t="s">
        <v>107</v>
      </c>
      <c r="C311" s="57" t="s">
        <v>108</v>
      </c>
      <c r="D311" s="110">
        <v>1</v>
      </c>
      <c r="E311" s="104"/>
      <c r="F311" s="54">
        <f t="shared" si="18"/>
        <v>0</v>
      </c>
    </row>
    <row r="312" spans="1:6" ht="30" x14ac:dyDescent="0.25">
      <c r="A312" s="123"/>
      <c r="B312" s="122" t="s">
        <v>109</v>
      </c>
      <c r="C312" s="110" t="s">
        <v>110</v>
      </c>
      <c r="D312" s="110">
        <v>30</v>
      </c>
      <c r="E312" s="104"/>
      <c r="F312" s="54">
        <f t="shared" si="18"/>
        <v>0</v>
      </c>
    </row>
    <row r="313" spans="1:6" x14ac:dyDescent="0.25">
      <c r="A313" s="123"/>
      <c r="B313" s="122" t="s">
        <v>158</v>
      </c>
      <c r="C313" s="110" t="s">
        <v>110</v>
      </c>
      <c r="D313" s="105">
        <v>1</v>
      </c>
      <c r="E313" s="104"/>
      <c r="F313" s="54">
        <f t="shared" si="18"/>
        <v>0</v>
      </c>
    </row>
    <row r="314" spans="1:6" x14ac:dyDescent="0.25">
      <c r="A314" s="123"/>
      <c r="B314" s="122" t="s">
        <v>112</v>
      </c>
      <c r="C314" s="110" t="s">
        <v>100</v>
      </c>
      <c r="D314" s="105">
        <v>5</v>
      </c>
      <c r="E314" s="104"/>
      <c r="F314" s="54">
        <f t="shared" si="18"/>
        <v>0</v>
      </c>
    </row>
    <row r="315" spans="1:6" x14ac:dyDescent="0.25">
      <c r="A315" s="123"/>
      <c r="B315" s="122" t="s">
        <v>188</v>
      </c>
      <c r="C315" s="110" t="s">
        <v>110</v>
      </c>
      <c r="D315" s="110">
        <v>1</v>
      </c>
      <c r="E315" s="104"/>
      <c r="F315" s="54">
        <f t="shared" si="18"/>
        <v>0</v>
      </c>
    </row>
    <row r="316" spans="1:6" x14ac:dyDescent="0.25">
      <c r="A316" s="124" t="s">
        <v>117</v>
      </c>
      <c r="B316" s="122" t="s">
        <v>189</v>
      </c>
      <c r="C316" s="110" t="s">
        <v>100</v>
      </c>
      <c r="D316" s="110">
        <v>5</v>
      </c>
      <c r="E316" s="104"/>
      <c r="F316" s="54">
        <f t="shared" si="18"/>
        <v>0</v>
      </c>
    </row>
    <row r="317" spans="1:6" x14ac:dyDescent="0.25">
      <c r="A317" s="124" t="s">
        <v>119</v>
      </c>
      <c r="B317" s="122" t="s">
        <v>190</v>
      </c>
      <c r="C317" s="110" t="s">
        <v>121</v>
      </c>
      <c r="D317" s="110">
        <v>1</v>
      </c>
      <c r="E317" s="104"/>
      <c r="F317" s="54">
        <f t="shared" si="18"/>
        <v>0</v>
      </c>
    </row>
    <row r="318" spans="1:6" x14ac:dyDescent="0.25">
      <c r="A318" s="111" t="s">
        <v>122</v>
      </c>
      <c r="B318" s="103"/>
      <c r="C318" s="109" t="s">
        <v>123</v>
      </c>
      <c r="D318" s="110">
        <v>1</v>
      </c>
      <c r="E318" s="112"/>
      <c r="F318" s="54">
        <f t="shared" si="18"/>
        <v>0</v>
      </c>
    </row>
    <row r="319" spans="1:6" x14ac:dyDescent="0.25">
      <c r="A319" s="111" t="s">
        <v>124</v>
      </c>
      <c r="B319" s="103"/>
      <c r="C319" s="109" t="s">
        <v>123</v>
      </c>
      <c r="D319" s="110">
        <v>1</v>
      </c>
      <c r="E319" s="112"/>
      <c r="F319" s="54">
        <f t="shared" si="18"/>
        <v>0</v>
      </c>
    </row>
    <row r="320" spans="1:6" x14ac:dyDescent="0.25">
      <c r="A320" s="111" t="s">
        <v>125</v>
      </c>
      <c r="B320" s="103"/>
      <c r="C320" s="109" t="s">
        <v>123</v>
      </c>
      <c r="D320" s="110">
        <v>1</v>
      </c>
      <c r="E320" s="112"/>
      <c r="F320" s="54">
        <f t="shared" si="18"/>
        <v>0</v>
      </c>
    </row>
    <row r="321" spans="1:6" x14ac:dyDescent="0.25">
      <c r="A321" s="111" t="s">
        <v>126</v>
      </c>
      <c r="B321" s="103"/>
      <c r="C321" s="109" t="s">
        <v>123</v>
      </c>
      <c r="D321" s="110">
        <v>1</v>
      </c>
      <c r="E321" s="112"/>
      <c r="F321" s="54">
        <f t="shared" si="18"/>
        <v>0</v>
      </c>
    </row>
    <row r="322" spans="1:6" x14ac:dyDescent="0.25">
      <c r="A322" s="217"/>
      <c r="B322" s="218"/>
      <c r="C322" s="218"/>
      <c r="D322" s="218"/>
      <c r="E322" s="74" t="s">
        <v>127</v>
      </c>
      <c r="F322" s="54">
        <f>SUM(F307:F321)</f>
        <v>0</v>
      </c>
    </row>
    <row r="323" spans="1:6" x14ac:dyDescent="0.25">
      <c r="A323" s="113"/>
      <c r="B323" s="109"/>
      <c r="C323" s="109"/>
      <c r="D323" s="109"/>
      <c r="E323" s="114"/>
      <c r="F323" s="120"/>
    </row>
    <row r="324" spans="1:6" x14ac:dyDescent="0.25">
      <c r="A324" s="194" t="s">
        <v>191</v>
      </c>
      <c r="B324" s="195"/>
      <c r="C324" s="195"/>
      <c r="D324" s="195"/>
      <c r="E324" s="195"/>
      <c r="F324" s="196"/>
    </row>
    <row r="325" spans="1:6" ht="30" x14ac:dyDescent="0.25">
      <c r="A325" s="45" t="s">
        <v>57</v>
      </c>
      <c r="B325" s="46" t="s">
        <v>91</v>
      </c>
      <c r="C325" s="47" t="s">
        <v>92</v>
      </c>
      <c r="D325" s="47" t="s">
        <v>85</v>
      </c>
      <c r="E325" s="48" t="s">
        <v>93</v>
      </c>
      <c r="F325" s="49" t="s">
        <v>94</v>
      </c>
    </row>
    <row r="326" spans="1:6" x14ac:dyDescent="0.25">
      <c r="A326" s="201" t="s">
        <v>192</v>
      </c>
      <c r="B326" s="65" t="s">
        <v>193</v>
      </c>
      <c r="C326" s="51" t="s">
        <v>97</v>
      </c>
      <c r="D326" s="79">
        <v>2.6</v>
      </c>
      <c r="E326" s="53"/>
      <c r="F326" s="54">
        <f>E326*D326</f>
        <v>0</v>
      </c>
    </row>
    <row r="327" spans="1:6" x14ac:dyDescent="0.25">
      <c r="A327" s="201"/>
      <c r="B327" s="65" t="s">
        <v>194</v>
      </c>
      <c r="C327" s="57" t="s">
        <v>97</v>
      </c>
      <c r="D327" s="79"/>
      <c r="E327" s="53"/>
      <c r="F327" s="54">
        <f t="shared" ref="F327:F351" si="19">E327*D327</f>
        <v>0</v>
      </c>
    </row>
    <row r="328" spans="1:6" x14ac:dyDescent="0.25">
      <c r="A328" s="201"/>
      <c r="B328" s="65"/>
      <c r="C328" s="57" t="s">
        <v>100</v>
      </c>
      <c r="D328" s="79">
        <v>7</v>
      </c>
      <c r="E328" s="53"/>
      <c r="F328" s="54">
        <f t="shared" si="19"/>
        <v>0</v>
      </c>
    </row>
    <row r="329" spans="1:6" ht="30" x14ac:dyDescent="0.25">
      <c r="A329" s="201" t="s">
        <v>195</v>
      </c>
      <c r="B329" s="65" t="s">
        <v>102</v>
      </c>
      <c r="C329" s="60" t="s">
        <v>97</v>
      </c>
      <c r="D329" s="80">
        <v>0.5</v>
      </c>
      <c r="E329" s="61"/>
      <c r="F329" s="54">
        <f t="shared" si="19"/>
        <v>0</v>
      </c>
    </row>
    <row r="330" spans="1:6" ht="45" x14ac:dyDescent="0.25">
      <c r="A330" s="201"/>
      <c r="B330" s="65" t="s">
        <v>133</v>
      </c>
      <c r="C330" s="60" t="s">
        <v>97</v>
      </c>
      <c r="D330" s="80">
        <v>2</v>
      </c>
      <c r="E330" s="61"/>
      <c r="F330" s="54">
        <f t="shared" si="19"/>
        <v>0</v>
      </c>
    </row>
    <row r="331" spans="1:6" x14ac:dyDescent="0.25">
      <c r="A331" s="201"/>
      <c r="B331" s="67" t="s">
        <v>104</v>
      </c>
      <c r="C331" s="60" t="s">
        <v>97</v>
      </c>
      <c r="D331" s="80">
        <v>0.5</v>
      </c>
      <c r="E331" s="61"/>
      <c r="F331" s="54">
        <f t="shared" si="19"/>
        <v>0</v>
      </c>
    </row>
    <row r="332" spans="1:6" x14ac:dyDescent="0.25">
      <c r="A332" s="201"/>
      <c r="B332" s="65" t="s">
        <v>105</v>
      </c>
      <c r="C332" s="62" t="s">
        <v>106</v>
      </c>
      <c r="D332" s="79">
        <v>20</v>
      </c>
      <c r="E332" s="53"/>
      <c r="F332" s="54">
        <f t="shared" si="19"/>
        <v>0</v>
      </c>
    </row>
    <row r="333" spans="1:6" x14ac:dyDescent="0.25">
      <c r="A333" s="201"/>
      <c r="B333" s="65" t="s">
        <v>107</v>
      </c>
      <c r="C333" s="57" t="s">
        <v>108</v>
      </c>
      <c r="D333" s="79">
        <v>1</v>
      </c>
      <c r="E333" s="53"/>
      <c r="F333" s="54">
        <f t="shared" si="19"/>
        <v>0</v>
      </c>
    </row>
    <row r="334" spans="1:6" ht="30" x14ac:dyDescent="0.25">
      <c r="A334" s="201"/>
      <c r="B334" s="65" t="s">
        <v>109</v>
      </c>
      <c r="C334" s="62" t="s">
        <v>110</v>
      </c>
      <c r="D334" s="81">
        <v>66</v>
      </c>
      <c r="E334" s="53"/>
      <c r="F334" s="54">
        <f t="shared" si="19"/>
        <v>0</v>
      </c>
    </row>
    <row r="335" spans="1:6" x14ac:dyDescent="0.25">
      <c r="A335" s="201"/>
      <c r="B335" s="65" t="s">
        <v>111</v>
      </c>
      <c r="C335" s="62" t="s">
        <v>110</v>
      </c>
      <c r="D335" s="80">
        <v>1</v>
      </c>
      <c r="E335" s="53"/>
      <c r="F335" s="54">
        <f t="shared" si="19"/>
        <v>0</v>
      </c>
    </row>
    <row r="336" spans="1:6" x14ac:dyDescent="0.25">
      <c r="A336" s="201"/>
      <c r="B336" s="65" t="s">
        <v>112</v>
      </c>
      <c r="C336" s="62" t="s">
        <v>100</v>
      </c>
      <c r="D336" s="80">
        <v>25</v>
      </c>
      <c r="E336" s="53"/>
      <c r="F336" s="54">
        <f t="shared" si="19"/>
        <v>0</v>
      </c>
    </row>
    <row r="337" spans="1:6" x14ac:dyDescent="0.25">
      <c r="A337" s="201"/>
      <c r="B337" s="67" t="s">
        <v>113</v>
      </c>
      <c r="C337" s="62" t="s">
        <v>110</v>
      </c>
      <c r="D337" s="79">
        <v>11</v>
      </c>
      <c r="E337" s="53"/>
      <c r="F337" s="54">
        <f t="shared" si="19"/>
        <v>0</v>
      </c>
    </row>
    <row r="338" spans="1:6" ht="30" x14ac:dyDescent="0.25">
      <c r="A338" s="201" t="s">
        <v>171</v>
      </c>
      <c r="B338" s="65" t="s">
        <v>102</v>
      </c>
      <c r="C338" s="60" t="s">
        <v>97</v>
      </c>
      <c r="D338" s="79">
        <v>0.3</v>
      </c>
      <c r="E338" s="53"/>
      <c r="F338" s="54">
        <f t="shared" si="19"/>
        <v>0</v>
      </c>
    </row>
    <row r="339" spans="1:6" ht="45" x14ac:dyDescent="0.25">
      <c r="A339" s="201"/>
      <c r="B339" s="65" t="s">
        <v>133</v>
      </c>
      <c r="C339" s="60" t="s">
        <v>97</v>
      </c>
      <c r="D339" s="79">
        <v>1.5</v>
      </c>
      <c r="E339" s="53"/>
      <c r="F339" s="54">
        <f t="shared" si="19"/>
        <v>0</v>
      </c>
    </row>
    <row r="340" spans="1:6" x14ac:dyDescent="0.25">
      <c r="A340" s="201"/>
      <c r="B340" s="67" t="s">
        <v>104</v>
      </c>
      <c r="C340" s="60" t="s">
        <v>97</v>
      </c>
      <c r="D340" s="79">
        <v>0.3</v>
      </c>
      <c r="E340" s="53"/>
      <c r="F340" s="54">
        <f t="shared" si="19"/>
        <v>0</v>
      </c>
    </row>
    <row r="341" spans="1:6" x14ac:dyDescent="0.25">
      <c r="A341" s="201"/>
      <c r="B341" s="65" t="s">
        <v>105</v>
      </c>
      <c r="C341" s="62" t="s">
        <v>106</v>
      </c>
      <c r="D341" s="79">
        <v>6</v>
      </c>
      <c r="E341" s="53"/>
      <c r="F341" s="54">
        <f t="shared" si="19"/>
        <v>0</v>
      </c>
    </row>
    <row r="342" spans="1:6" x14ac:dyDescent="0.25">
      <c r="A342" s="201"/>
      <c r="B342" s="65" t="s">
        <v>107</v>
      </c>
      <c r="C342" s="57" t="s">
        <v>108</v>
      </c>
      <c r="D342" s="79">
        <v>1</v>
      </c>
      <c r="E342" s="53"/>
      <c r="F342" s="54">
        <f t="shared" si="19"/>
        <v>0</v>
      </c>
    </row>
    <row r="343" spans="1:6" ht="30" x14ac:dyDescent="0.25">
      <c r="A343" s="201"/>
      <c r="B343" s="65" t="s">
        <v>109</v>
      </c>
      <c r="C343" s="62" t="s">
        <v>110</v>
      </c>
      <c r="D343" s="79">
        <v>22</v>
      </c>
      <c r="E343" s="53"/>
      <c r="F343" s="54">
        <f t="shared" si="19"/>
        <v>0</v>
      </c>
    </row>
    <row r="344" spans="1:6" x14ac:dyDescent="0.25">
      <c r="A344" s="201"/>
      <c r="B344" s="65" t="s">
        <v>115</v>
      </c>
      <c r="C344" s="62" t="s">
        <v>110</v>
      </c>
      <c r="D344" s="79">
        <v>1</v>
      </c>
      <c r="E344" s="53"/>
      <c r="F344" s="54">
        <f t="shared" si="19"/>
        <v>0</v>
      </c>
    </row>
    <row r="345" spans="1:6" x14ac:dyDescent="0.25">
      <c r="A345" s="201"/>
      <c r="B345" s="65" t="s">
        <v>116</v>
      </c>
      <c r="C345" s="62" t="s">
        <v>100</v>
      </c>
      <c r="D345" s="79">
        <v>3</v>
      </c>
      <c r="E345" s="53"/>
      <c r="F345" s="54">
        <f t="shared" si="19"/>
        <v>0</v>
      </c>
    </row>
    <row r="346" spans="1:6" x14ac:dyDescent="0.25">
      <c r="A346" s="201"/>
      <c r="B346" s="67" t="s">
        <v>113</v>
      </c>
      <c r="C346" s="62" t="s">
        <v>110</v>
      </c>
      <c r="D346" s="79">
        <v>1</v>
      </c>
      <c r="E346" s="53"/>
      <c r="F346" s="54">
        <f t="shared" si="19"/>
        <v>0</v>
      </c>
    </row>
    <row r="347" spans="1:6" x14ac:dyDescent="0.25">
      <c r="A347" s="125" t="s">
        <v>119</v>
      </c>
      <c r="B347" s="103" t="s">
        <v>179</v>
      </c>
      <c r="C347" s="62" t="s">
        <v>121</v>
      </c>
      <c r="D347" s="79">
        <v>1</v>
      </c>
      <c r="E347" s="53"/>
      <c r="F347" s="54">
        <f t="shared" si="19"/>
        <v>0</v>
      </c>
    </row>
    <row r="348" spans="1:6" x14ac:dyDescent="0.25">
      <c r="A348" s="71" t="s">
        <v>122</v>
      </c>
      <c r="B348" s="72"/>
      <c r="C348" s="51" t="s">
        <v>123</v>
      </c>
      <c r="D348" s="79">
        <v>1</v>
      </c>
      <c r="E348" s="73"/>
      <c r="F348" s="54">
        <f t="shared" si="19"/>
        <v>0</v>
      </c>
    </row>
    <row r="349" spans="1:6" x14ac:dyDescent="0.25">
      <c r="A349" s="71" t="s">
        <v>124</v>
      </c>
      <c r="B349" s="72"/>
      <c r="C349" s="51" t="s">
        <v>123</v>
      </c>
      <c r="D349" s="79">
        <v>1</v>
      </c>
      <c r="E349" s="73"/>
      <c r="F349" s="54">
        <f t="shared" si="19"/>
        <v>0</v>
      </c>
    </row>
    <row r="350" spans="1:6" x14ac:dyDescent="0.25">
      <c r="A350" s="71" t="s">
        <v>125</v>
      </c>
      <c r="B350" s="72"/>
      <c r="C350" s="51" t="s">
        <v>123</v>
      </c>
      <c r="D350" s="79">
        <v>1</v>
      </c>
      <c r="E350" s="73"/>
      <c r="F350" s="54">
        <f t="shared" si="19"/>
        <v>0</v>
      </c>
    </row>
    <row r="351" spans="1:6" x14ac:dyDescent="0.25">
      <c r="A351" s="71" t="s">
        <v>126</v>
      </c>
      <c r="B351" s="72"/>
      <c r="C351" s="51" t="s">
        <v>123</v>
      </c>
      <c r="D351" s="79">
        <v>1</v>
      </c>
      <c r="E351" s="73"/>
      <c r="F351" s="54">
        <f t="shared" si="19"/>
        <v>0</v>
      </c>
    </row>
    <row r="352" spans="1:6" x14ac:dyDescent="0.25">
      <c r="A352" s="202"/>
      <c r="B352" s="203"/>
      <c r="C352" s="203"/>
      <c r="D352" s="203"/>
      <c r="E352" s="74" t="s">
        <v>127</v>
      </c>
      <c r="F352" s="54">
        <f>SUM(F326:F351)</f>
        <v>0</v>
      </c>
    </row>
    <row r="353" spans="1:6" x14ac:dyDescent="0.25">
      <c r="A353" s="75"/>
      <c r="B353" s="51"/>
      <c r="C353" s="51"/>
      <c r="D353" s="51"/>
      <c r="E353" s="74"/>
      <c r="F353" s="54"/>
    </row>
    <row r="354" spans="1:6" ht="15" customHeight="1" x14ac:dyDescent="0.25">
      <c r="A354" s="211" t="s">
        <v>196</v>
      </c>
      <c r="B354" s="212"/>
      <c r="C354" s="212"/>
      <c r="D354" s="212"/>
      <c r="E354" s="212"/>
      <c r="F354" s="213"/>
    </row>
    <row r="355" spans="1:6" ht="30" x14ac:dyDescent="0.25">
      <c r="A355" s="99" t="s">
        <v>57</v>
      </c>
      <c r="B355" s="100" t="s">
        <v>91</v>
      </c>
      <c r="C355" s="100" t="s">
        <v>92</v>
      </c>
      <c r="D355" s="100" t="s">
        <v>85</v>
      </c>
      <c r="E355" s="101" t="s">
        <v>93</v>
      </c>
      <c r="F355" s="49" t="s">
        <v>94</v>
      </c>
    </row>
    <row r="356" spans="1:6" ht="45" x14ac:dyDescent="0.25">
      <c r="A356" s="220" t="s">
        <v>197</v>
      </c>
      <c r="B356" s="77" t="s">
        <v>130</v>
      </c>
      <c r="C356" s="126" t="s">
        <v>97</v>
      </c>
      <c r="D356" s="79">
        <v>12</v>
      </c>
      <c r="E356" s="66"/>
      <c r="F356" s="127">
        <f>E356*D356</f>
        <v>0</v>
      </c>
    </row>
    <row r="357" spans="1:6" x14ac:dyDescent="0.25">
      <c r="A357" s="220"/>
      <c r="B357" s="65" t="s">
        <v>131</v>
      </c>
      <c r="C357" s="128" t="s">
        <v>97</v>
      </c>
      <c r="D357" s="79">
        <v>12</v>
      </c>
      <c r="E357" s="66"/>
      <c r="F357" s="127">
        <f t="shared" ref="F357:F382" si="20">E357*D357</f>
        <v>0</v>
      </c>
    </row>
    <row r="358" spans="1:6" x14ac:dyDescent="0.25">
      <c r="A358" s="220"/>
      <c r="B358" s="65" t="s">
        <v>99</v>
      </c>
      <c r="C358" s="128" t="s">
        <v>100</v>
      </c>
      <c r="D358" s="79">
        <v>30</v>
      </c>
      <c r="E358" s="66"/>
      <c r="F358" s="127">
        <f t="shared" si="20"/>
        <v>0</v>
      </c>
    </row>
    <row r="359" spans="1:6" ht="30" x14ac:dyDescent="0.25">
      <c r="A359" s="220" t="s">
        <v>198</v>
      </c>
      <c r="B359" s="65" t="s">
        <v>102</v>
      </c>
      <c r="C359" s="129" t="s">
        <v>97</v>
      </c>
      <c r="D359" s="80">
        <v>0.5</v>
      </c>
      <c r="E359" s="130"/>
      <c r="F359" s="127">
        <f t="shared" si="20"/>
        <v>0</v>
      </c>
    </row>
    <row r="360" spans="1:6" ht="45" x14ac:dyDescent="0.25">
      <c r="A360" s="220"/>
      <c r="B360" s="65" t="s">
        <v>133</v>
      </c>
      <c r="C360" s="129" t="s">
        <v>97</v>
      </c>
      <c r="D360" s="80">
        <v>2</v>
      </c>
      <c r="E360" s="130"/>
      <c r="F360" s="127">
        <f t="shared" si="20"/>
        <v>0</v>
      </c>
    </row>
    <row r="361" spans="1:6" x14ac:dyDescent="0.25">
      <c r="A361" s="220"/>
      <c r="B361" s="67" t="s">
        <v>104</v>
      </c>
      <c r="C361" s="129" t="s">
        <v>97</v>
      </c>
      <c r="D361" s="80">
        <v>0.5</v>
      </c>
      <c r="E361" s="130"/>
      <c r="F361" s="127">
        <f t="shared" si="20"/>
        <v>0</v>
      </c>
    </row>
    <row r="362" spans="1:6" x14ac:dyDescent="0.25">
      <c r="A362" s="220"/>
      <c r="B362" s="65" t="s">
        <v>105</v>
      </c>
      <c r="C362" s="92" t="s">
        <v>106</v>
      </c>
      <c r="D362" s="79">
        <v>20</v>
      </c>
      <c r="E362" s="66"/>
      <c r="F362" s="127">
        <f t="shared" si="20"/>
        <v>0</v>
      </c>
    </row>
    <row r="363" spans="1:6" x14ac:dyDescent="0.25">
      <c r="A363" s="220"/>
      <c r="B363" s="65" t="s">
        <v>107</v>
      </c>
      <c r="C363" s="128" t="s">
        <v>108</v>
      </c>
      <c r="D363" s="79">
        <v>1</v>
      </c>
      <c r="E363" s="66"/>
      <c r="F363" s="127">
        <f t="shared" si="20"/>
        <v>0</v>
      </c>
    </row>
    <row r="364" spans="1:6" ht="30" x14ac:dyDescent="0.25">
      <c r="A364" s="220"/>
      <c r="B364" s="65" t="s">
        <v>109</v>
      </c>
      <c r="C364" s="92" t="s">
        <v>110</v>
      </c>
      <c r="D364" s="81">
        <v>66</v>
      </c>
      <c r="E364" s="66"/>
      <c r="F364" s="127">
        <f t="shared" si="20"/>
        <v>0</v>
      </c>
    </row>
    <row r="365" spans="1:6" x14ac:dyDescent="0.25">
      <c r="A365" s="220"/>
      <c r="B365" s="65" t="s">
        <v>158</v>
      </c>
      <c r="C365" s="92" t="s">
        <v>110</v>
      </c>
      <c r="D365" s="80">
        <v>1</v>
      </c>
      <c r="E365" s="66"/>
      <c r="F365" s="127">
        <f t="shared" si="20"/>
        <v>0</v>
      </c>
    </row>
    <row r="366" spans="1:6" x14ac:dyDescent="0.25">
      <c r="A366" s="220"/>
      <c r="B366" s="65" t="s">
        <v>112</v>
      </c>
      <c r="C366" s="92" t="s">
        <v>100</v>
      </c>
      <c r="D366" s="80">
        <v>25</v>
      </c>
      <c r="E366" s="66"/>
      <c r="F366" s="127">
        <f t="shared" si="20"/>
        <v>0</v>
      </c>
    </row>
    <row r="367" spans="1:6" x14ac:dyDescent="0.25">
      <c r="A367" s="220"/>
      <c r="B367" s="67" t="s">
        <v>113</v>
      </c>
      <c r="C367" s="92" t="s">
        <v>110</v>
      </c>
      <c r="D367" s="79">
        <v>11</v>
      </c>
      <c r="E367" s="66"/>
      <c r="F367" s="127">
        <f t="shared" si="20"/>
        <v>0</v>
      </c>
    </row>
    <row r="368" spans="1:6" ht="30" hidden="1" x14ac:dyDescent="0.25">
      <c r="A368" s="220" t="s">
        <v>199</v>
      </c>
      <c r="B368" s="65" t="s">
        <v>102</v>
      </c>
      <c r="C368" s="129" t="s">
        <v>97</v>
      </c>
      <c r="D368" s="79"/>
      <c r="E368" s="66"/>
      <c r="F368" s="127">
        <f t="shared" si="20"/>
        <v>0</v>
      </c>
    </row>
    <row r="369" spans="1:6" ht="45" hidden="1" x14ac:dyDescent="0.25">
      <c r="A369" s="220"/>
      <c r="B369" s="65" t="s">
        <v>133</v>
      </c>
      <c r="C369" s="129" t="s">
        <v>97</v>
      </c>
      <c r="D369" s="79"/>
      <c r="E369" s="66"/>
      <c r="F369" s="127">
        <f t="shared" si="20"/>
        <v>0</v>
      </c>
    </row>
    <row r="370" spans="1:6" hidden="1" x14ac:dyDescent="0.25">
      <c r="A370" s="220"/>
      <c r="B370" s="67" t="s">
        <v>104</v>
      </c>
      <c r="C370" s="129" t="s">
        <v>97</v>
      </c>
      <c r="D370" s="79"/>
      <c r="E370" s="66"/>
      <c r="F370" s="127">
        <f t="shared" si="20"/>
        <v>0</v>
      </c>
    </row>
    <row r="371" spans="1:6" hidden="1" x14ac:dyDescent="0.25">
      <c r="A371" s="220"/>
      <c r="B371" s="65" t="s">
        <v>105</v>
      </c>
      <c r="C371" s="92" t="s">
        <v>106</v>
      </c>
      <c r="D371" s="79"/>
      <c r="E371" s="66"/>
      <c r="F371" s="127">
        <f t="shared" si="20"/>
        <v>0</v>
      </c>
    </row>
    <row r="372" spans="1:6" hidden="1" x14ac:dyDescent="0.25">
      <c r="A372" s="220"/>
      <c r="B372" s="65" t="s">
        <v>107</v>
      </c>
      <c r="C372" s="128" t="s">
        <v>108</v>
      </c>
      <c r="D372" s="79"/>
      <c r="E372" s="66"/>
      <c r="F372" s="127">
        <f t="shared" si="20"/>
        <v>0</v>
      </c>
    </row>
    <row r="373" spans="1:6" ht="30" hidden="1" x14ac:dyDescent="0.25">
      <c r="A373" s="220"/>
      <c r="B373" s="65" t="s">
        <v>109</v>
      </c>
      <c r="C373" s="92" t="s">
        <v>110</v>
      </c>
      <c r="D373" s="79"/>
      <c r="E373" s="66"/>
      <c r="F373" s="127">
        <f t="shared" si="20"/>
        <v>0</v>
      </c>
    </row>
    <row r="374" spans="1:6" hidden="1" x14ac:dyDescent="0.25">
      <c r="A374" s="220"/>
      <c r="B374" s="65" t="s">
        <v>115</v>
      </c>
      <c r="C374" s="92" t="s">
        <v>110</v>
      </c>
      <c r="D374" s="79"/>
      <c r="E374" s="66"/>
      <c r="F374" s="127">
        <f t="shared" si="20"/>
        <v>0</v>
      </c>
    </row>
    <row r="375" spans="1:6" hidden="1" x14ac:dyDescent="0.25">
      <c r="A375" s="220"/>
      <c r="B375" s="65" t="s">
        <v>116</v>
      </c>
      <c r="C375" s="92" t="s">
        <v>100</v>
      </c>
      <c r="D375" s="79"/>
      <c r="E375" s="66"/>
      <c r="F375" s="127">
        <f t="shared" si="20"/>
        <v>0</v>
      </c>
    </row>
    <row r="376" spans="1:6" x14ac:dyDescent="0.25">
      <c r="A376" s="131"/>
      <c r="B376" s="67" t="s">
        <v>113</v>
      </c>
      <c r="C376" s="92" t="s">
        <v>110</v>
      </c>
      <c r="D376" s="79"/>
      <c r="E376" s="66"/>
      <c r="F376" s="127">
        <f t="shared" si="20"/>
        <v>0</v>
      </c>
    </row>
    <row r="377" spans="1:6" x14ac:dyDescent="0.25">
      <c r="A377" s="132" t="s">
        <v>117</v>
      </c>
      <c r="B377" s="65" t="s">
        <v>118</v>
      </c>
      <c r="C377" s="92" t="s">
        <v>110</v>
      </c>
      <c r="D377" s="79">
        <v>10</v>
      </c>
      <c r="E377" s="66"/>
      <c r="F377" s="127">
        <f t="shared" si="20"/>
        <v>0</v>
      </c>
    </row>
    <row r="378" spans="1:6" x14ac:dyDescent="0.25">
      <c r="A378" s="125" t="s">
        <v>119</v>
      </c>
      <c r="B378" s="65" t="s">
        <v>120</v>
      </c>
      <c r="C378" s="92" t="s">
        <v>121</v>
      </c>
      <c r="D378" s="79">
        <v>2</v>
      </c>
      <c r="E378" s="66"/>
      <c r="F378" s="127">
        <f t="shared" si="20"/>
        <v>0</v>
      </c>
    </row>
    <row r="379" spans="1:6" x14ac:dyDescent="0.25">
      <c r="A379" s="133" t="s">
        <v>122</v>
      </c>
      <c r="B379" s="134"/>
      <c r="C379" s="126" t="s">
        <v>123</v>
      </c>
      <c r="D379" s="79">
        <v>1</v>
      </c>
      <c r="E379" s="135"/>
      <c r="F379" s="127">
        <f t="shared" si="20"/>
        <v>0</v>
      </c>
    </row>
    <row r="380" spans="1:6" x14ac:dyDescent="0.25">
      <c r="A380" s="133" t="s">
        <v>124</v>
      </c>
      <c r="B380" s="134"/>
      <c r="C380" s="126" t="s">
        <v>123</v>
      </c>
      <c r="D380" s="79">
        <v>1</v>
      </c>
      <c r="E380" s="135"/>
      <c r="F380" s="127">
        <f t="shared" si="20"/>
        <v>0</v>
      </c>
    </row>
    <row r="381" spans="1:6" x14ac:dyDescent="0.25">
      <c r="A381" s="133" t="s">
        <v>125</v>
      </c>
      <c r="B381" s="134"/>
      <c r="C381" s="126" t="s">
        <v>123</v>
      </c>
      <c r="D381" s="79">
        <v>1</v>
      </c>
      <c r="E381" s="135"/>
      <c r="F381" s="127">
        <f t="shared" si="20"/>
        <v>0</v>
      </c>
    </row>
    <row r="382" spans="1:6" x14ac:dyDescent="0.25">
      <c r="A382" s="133" t="s">
        <v>126</v>
      </c>
      <c r="B382" s="134"/>
      <c r="C382" s="126" t="s">
        <v>123</v>
      </c>
      <c r="D382" s="79">
        <v>1</v>
      </c>
      <c r="E382" s="135"/>
      <c r="F382" s="127">
        <f t="shared" si="20"/>
        <v>0</v>
      </c>
    </row>
    <row r="383" spans="1:6" x14ac:dyDescent="0.25">
      <c r="A383" s="221"/>
      <c r="B383" s="222"/>
      <c r="C383" s="222"/>
      <c r="D383" s="222"/>
      <c r="E383" s="74" t="s">
        <v>127</v>
      </c>
      <c r="F383" s="127">
        <f>SUM(F356:F382)</f>
        <v>0</v>
      </c>
    </row>
    <row r="384" spans="1:6" x14ac:dyDescent="0.25">
      <c r="A384" s="75"/>
      <c r="B384" s="51"/>
      <c r="C384" s="51"/>
      <c r="D384" s="51"/>
      <c r="E384" s="74"/>
      <c r="F384" s="54"/>
    </row>
    <row r="385" spans="1:6" x14ac:dyDescent="0.25">
      <c r="A385" s="211" t="s">
        <v>200</v>
      </c>
      <c r="B385" s="212"/>
      <c r="C385" s="212"/>
      <c r="D385" s="212"/>
      <c r="E385" s="212"/>
      <c r="F385" s="213"/>
    </row>
    <row r="386" spans="1:6" ht="30" x14ac:dyDescent="0.25">
      <c r="A386" s="99" t="s">
        <v>57</v>
      </c>
      <c r="B386" s="100" t="s">
        <v>91</v>
      </c>
      <c r="C386" s="100" t="s">
        <v>92</v>
      </c>
      <c r="D386" s="100" t="s">
        <v>85</v>
      </c>
      <c r="E386" s="101" t="s">
        <v>93</v>
      </c>
      <c r="F386" s="49" t="s">
        <v>94</v>
      </c>
    </row>
    <row r="387" spans="1:6" ht="30" x14ac:dyDescent="0.25">
      <c r="A387" s="121" t="s">
        <v>201</v>
      </c>
      <c r="B387" s="136" t="s">
        <v>102</v>
      </c>
      <c r="C387" s="105" t="s">
        <v>97</v>
      </c>
      <c r="D387" s="105">
        <v>2</v>
      </c>
      <c r="E387" s="106"/>
      <c r="F387" s="127">
        <f>D387*E387</f>
        <v>0</v>
      </c>
    </row>
    <row r="388" spans="1:6" ht="30" x14ac:dyDescent="0.25">
      <c r="A388" s="121" t="s">
        <v>202</v>
      </c>
      <c r="B388" s="136" t="s">
        <v>175</v>
      </c>
      <c r="C388" s="215" t="s">
        <v>97</v>
      </c>
      <c r="D388" s="215">
        <v>1.5</v>
      </c>
      <c r="E388" s="216"/>
      <c r="F388" s="127">
        <f t="shared" ref="F388:F401" si="21">D388*E388</f>
        <v>0</v>
      </c>
    </row>
    <row r="389" spans="1:6" x14ac:dyDescent="0.25">
      <c r="A389" s="137" t="s">
        <v>203</v>
      </c>
      <c r="B389" s="136" t="s">
        <v>187</v>
      </c>
      <c r="C389" s="215"/>
      <c r="D389" s="215"/>
      <c r="E389" s="216"/>
      <c r="F389" s="127">
        <f t="shared" si="21"/>
        <v>0</v>
      </c>
    </row>
    <row r="390" spans="1:6" x14ac:dyDescent="0.25">
      <c r="A390" s="138"/>
      <c r="B390" s="98" t="s">
        <v>105</v>
      </c>
      <c r="C390" s="105" t="s">
        <v>97</v>
      </c>
      <c r="D390" s="105">
        <v>5</v>
      </c>
      <c r="E390" s="106"/>
      <c r="F390" s="127">
        <f t="shared" si="21"/>
        <v>0</v>
      </c>
    </row>
    <row r="391" spans="1:6" x14ac:dyDescent="0.25">
      <c r="A391" s="138"/>
      <c r="B391" s="98" t="s">
        <v>107</v>
      </c>
      <c r="C391" s="110" t="s">
        <v>106</v>
      </c>
      <c r="D391" s="110">
        <v>1</v>
      </c>
      <c r="E391" s="104"/>
      <c r="F391" s="127">
        <f t="shared" si="21"/>
        <v>0</v>
      </c>
    </row>
    <row r="392" spans="1:6" ht="30" x14ac:dyDescent="0.25">
      <c r="A392" s="138"/>
      <c r="B392" s="136" t="s">
        <v>109</v>
      </c>
      <c r="C392" s="110" t="s">
        <v>108</v>
      </c>
      <c r="D392" s="110">
        <v>35</v>
      </c>
      <c r="E392" s="104"/>
      <c r="F392" s="127">
        <f t="shared" si="21"/>
        <v>0</v>
      </c>
    </row>
    <row r="393" spans="1:6" x14ac:dyDescent="0.25">
      <c r="A393" s="138"/>
      <c r="B393" s="136" t="s">
        <v>158</v>
      </c>
      <c r="C393" s="110" t="s">
        <v>110</v>
      </c>
      <c r="D393" s="110">
        <v>1</v>
      </c>
      <c r="E393" s="104"/>
      <c r="F393" s="127">
        <f t="shared" si="21"/>
        <v>0</v>
      </c>
    </row>
    <row r="394" spans="1:6" x14ac:dyDescent="0.25">
      <c r="A394" s="138"/>
      <c r="B394" s="136" t="s">
        <v>112</v>
      </c>
      <c r="C394" s="110" t="s">
        <v>110</v>
      </c>
      <c r="D394" s="110">
        <v>5</v>
      </c>
      <c r="E394" s="104"/>
      <c r="F394" s="127">
        <f t="shared" si="21"/>
        <v>0</v>
      </c>
    </row>
    <row r="395" spans="1:6" x14ac:dyDescent="0.25">
      <c r="A395" s="138"/>
      <c r="B395" s="136" t="s">
        <v>188</v>
      </c>
      <c r="C395" s="110" t="s">
        <v>110</v>
      </c>
      <c r="D395" s="105">
        <v>1</v>
      </c>
      <c r="E395" s="104"/>
      <c r="F395" s="127">
        <f t="shared" si="21"/>
        <v>0</v>
      </c>
    </row>
    <row r="396" spans="1:6" x14ac:dyDescent="0.25">
      <c r="A396" s="139" t="s">
        <v>117</v>
      </c>
      <c r="B396" s="136" t="s">
        <v>189</v>
      </c>
      <c r="C396" s="110" t="s">
        <v>100</v>
      </c>
      <c r="D396" s="105">
        <v>3</v>
      </c>
      <c r="E396" s="104"/>
      <c r="F396" s="127">
        <f t="shared" si="21"/>
        <v>0</v>
      </c>
    </row>
    <row r="397" spans="1:6" x14ac:dyDescent="0.25">
      <c r="A397" s="139" t="s">
        <v>119</v>
      </c>
      <c r="B397" s="136" t="s">
        <v>190</v>
      </c>
      <c r="C397" s="110" t="s">
        <v>121</v>
      </c>
      <c r="D397" s="110">
        <v>1</v>
      </c>
      <c r="E397" s="104"/>
      <c r="F397" s="127">
        <f t="shared" si="21"/>
        <v>0</v>
      </c>
    </row>
    <row r="398" spans="1:6" x14ac:dyDescent="0.25">
      <c r="A398" s="140" t="s">
        <v>122</v>
      </c>
      <c r="B398" s="141"/>
      <c r="C398" s="109" t="s">
        <v>123</v>
      </c>
      <c r="D398" s="110">
        <v>1</v>
      </c>
      <c r="E398" s="112"/>
      <c r="F398" s="127">
        <f t="shared" si="21"/>
        <v>0</v>
      </c>
    </row>
    <row r="399" spans="1:6" x14ac:dyDescent="0.25">
      <c r="A399" s="140" t="s">
        <v>124</v>
      </c>
      <c r="B399" s="141"/>
      <c r="C399" s="109" t="s">
        <v>123</v>
      </c>
      <c r="D399" s="110">
        <v>1</v>
      </c>
      <c r="E399" s="112"/>
      <c r="F399" s="127">
        <f t="shared" si="21"/>
        <v>0</v>
      </c>
    </row>
    <row r="400" spans="1:6" x14ac:dyDescent="0.25">
      <c r="A400" s="140" t="s">
        <v>125</v>
      </c>
      <c r="B400" s="141"/>
      <c r="C400" s="109" t="s">
        <v>123</v>
      </c>
      <c r="D400" s="110">
        <v>1</v>
      </c>
      <c r="E400" s="112"/>
      <c r="F400" s="127">
        <f t="shared" si="21"/>
        <v>0</v>
      </c>
    </row>
    <row r="401" spans="1:6" x14ac:dyDescent="0.25">
      <c r="A401" s="140" t="s">
        <v>126</v>
      </c>
      <c r="B401" s="141"/>
      <c r="C401" s="109" t="s">
        <v>123</v>
      </c>
      <c r="D401" s="110">
        <v>1</v>
      </c>
      <c r="E401" s="112"/>
      <c r="F401" s="127">
        <f t="shared" si="21"/>
        <v>0</v>
      </c>
    </row>
    <row r="402" spans="1:6" x14ac:dyDescent="0.25">
      <c r="A402" s="217"/>
      <c r="B402" s="218"/>
      <c r="C402" s="218"/>
      <c r="D402" s="218"/>
      <c r="E402" s="74" t="s">
        <v>127</v>
      </c>
      <c r="F402" s="127">
        <f>SUM(F387:F401)</f>
        <v>0</v>
      </c>
    </row>
    <row r="403" spans="1:6" x14ac:dyDescent="0.25">
      <c r="A403" s="113"/>
      <c r="B403" s="109"/>
      <c r="C403" s="109"/>
      <c r="D403" s="109"/>
      <c r="E403" s="114"/>
      <c r="F403" s="120"/>
    </row>
    <row r="404" spans="1:6" x14ac:dyDescent="0.25">
      <c r="A404" s="113"/>
      <c r="B404" s="109"/>
      <c r="C404" s="109"/>
      <c r="D404" s="109"/>
      <c r="E404" s="114"/>
      <c r="F404" s="120"/>
    </row>
    <row r="405" spans="1:6" x14ac:dyDescent="0.25">
      <c r="A405" s="211" t="s">
        <v>204</v>
      </c>
      <c r="B405" s="212"/>
      <c r="C405" s="212"/>
      <c r="D405" s="212"/>
      <c r="E405" s="212"/>
      <c r="F405" s="213"/>
    </row>
    <row r="406" spans="1:6" ht="30" x14ac:dyDescent="0.25">
      <c r="A406" s="99" t="s">
        <v>57</v>
      </c>
      <c r="B406" s="100" t="s">
        <v>91</v>
      </c>
      <c r="C406" s="100" t="s">
        <v>92</v>
      </c>
      <c r="D406" s="100" t="s">
        <v>85</v>
      </c>
      <c r="E406" s="101" t="s">
        <v>93</v>
      </c>
      <c r="F406" s="49" t="s">
        <v>94</v>
      </c>
    </row>
    <row r="407" spans="1:6" ht="30" x14ac:dyDescent="0.25">
      <c r="A407" s="142" t="s">
        <v>205</v>
      </c>
      <c r="B407" s="122" t="s">
        <v>102</v>
      </c>
      <c r="C407" s="104" t="s">
        <v>97</v>
      </c>
      <c r="D407" s="105">
        <v>1.5</v>
      </c>
      <c r="E407" s="106"/>
      <c r="F407" s="127">
        <f>D407*E407</f>
        <v>0</v>
      </c>
    </row>
    <row r="408" spans="1:6" ht="21.6" customHeight="1" x14ac:dyDescent="0.25">
      <c r="A408" s="142" t="s">
        <v>206</v>
      </c>
      <c r="B408" s="122" t="s">
        <v>175</v>
      </c>
      <c r="C408" s="214" t="s">
        <v>97</v>
      </c>
      <c r="D408" s="215">
        <v>3</v>
      </c>
      <c r="E408" s="216"/>
      <c r="F408" s="127">
        <f t="shared" ref="F408:F431" si="22">D408*E408</f>
        <v>0</v>
      </c>
    </row>
    <row r="409" spans="1:6" x14ac:dyDescent="0.25">
      <c r="A409" s="142" t="s">
        <v>176</v>
      </c>
      <c r="B409" s="122" t="s">
        <v>177</v>
      </c>
      <c r="C409" s="214"/>
      <c r="D409" s="215"/>
      <c r="E409" s="216"/>
      <c r="F409" s="127">
        <f t="shared" si="22"/>
        <v>0</v>
      </c>
    </row>
    <row r="410" spans="1:6" x14ac:dyDescent="0.25">
      <c r="A410" s="143"/>
      <c r="B410" s="122" t="s">
        <v>104</v>
      </c>
      <c r="C410" s="104" t="s">
        <v>97</v>
      </c>
      <c r="D410" s="105">
        <v>1.5</v>
      </c>
      <c r="E410" s="106"/>
      <c r="F410" s="127">
        <f t="shared" si="22"/>
        <v>0</v>
      </c>
    </row>
    <row r="411" spans="1:6" x14ac:dyDescent="0.25">
      <c r="A411" s="143"/>
      <c r="B411" s="122" t="s">
        <v>105</v>
      </c>
      <c r="C411" s="109" t="s">
        <v>106</v>
      </c>
      <c r="D411" s="110">
        <v>17</v>
      </c>
      <c r="E411" s="104"/>
      <c r="F411" s="127">
        <f t="shared" si="22"/>
        <v>0</v>
      </c>
    </row>
    <row r="412" spans="1:6" x14ac:dyDescent="0.25">
      <c r="A412" s="143"/>
      <c r="B412" s="122" t="s">
        <v>107</v>
      </c>
      <c r="C412" s="109" t="s">
        <v>108</v>
      </c>
      <c r="D412" s="110">
        <v>1</v>
      </c>
      <c r="E412" s="104"/>
      <c r="F412" s="127">
        <f t="shared" si="22"/>
        <v>0</v>
      </c>
    </row>
    <row r="413" spans="1:6" ht="30" x14ac:dyDescent="0.25">
      <c r="A413" s="143"/>
      <c r="B413" s="122" t="s">
        <v>109</v>
      </c>
      <c r="C413" s="109" t="s">
        <v>110</v>
      </c>
      <c r="D413" s="110">
        <v>80</v>
      </c>
      <c r="E413" s="104"/>
      <c r="F413" s="127">
        <f t="shared" si="22"/>
        <v>0</v>
      </c>
    </row>
    <row r="414" spans="1:6" x14ac:dyDescent="0.25">
      <c r="A414" s="143"/>
      <c r="B414" s="122" t="s">
        <v>111</v>
      </c>
      <c r="C414" s="109" t="s">
        <v>110</v>
      </c>
      <c r="D414" s="105">
        <v>1</v>
      </c>
      <c r="E414" s="104"/>
      <c r="F414" s="127">
        <f t="shared" si="22"/>
        <v>0</v>
      </c>
    </row>
    <row r="415" spans="1:6" x14ac:dyDescent="0.25">
      <c r="A415" s="143"/>
      <c r="B415" s="122" t="s">
        <v>112</v>
      </c>
      <c r="C415" s="109" t="s">
        <v>100</v>
      </c>
      <c r="D415" s="105">
        <v>25</v>
      </c>
      <c r="E415" s="104"/>
      <c r="F415" s="127">
        <f t="shared" si="22"/>
        <v>0</v>
      </c>
    </row>
    <row r="416" spans="1:6" x14ac:dyDescent="0.25">
      <c r="A416" s="143"/>
      <c r="B416" s="122" t="s">
        <v>113</v>
      </c>
      <c r="C416" s="109" t="s">
        <v>110</v>
      </c>
      <c r="D416" s="110">
        <v>11</v>
      </c>
      <c r="E416" s="104"/>
      <c r="F416" s="127">
        <f t="shared" si="22"/>
        <v>0</v>
      </c>
    </row>
    <row r="417" spans="1:6" ht="30" x14ac:dyDescent="0.25">
      <c r="A417" s="223" t="s">
        <v>207</v>
      </c>
      <c r="B417" s="65" t="s">
        <v>102</v>
      </c>
      <c r="C417" s="60" t="s">
        <v>97</v>
      </c>
      <c r="D417" s="110">
        <v>0.6</v>
      </c>
      <c r="E417" s="104"/>
      <c r="F417" s="127">
        <f t="shared" si="22"/>
        <v>0</v>
      </c>
    </row>
    <row r="418" spans="1:6" ht="45" x14ac:dyDescent="0.25">
      <c r="A418" s="223"/>
      <c r="B418" s="65" t="s">
        <v>133</v>
      </c>
      <c r="C418" s="60" t="s">
        <v>97</v>
      </c>
      <c r="D418" s="110">
        <v>2</v>
      </c>
      <c r="E418" s="104"/>
      <c r="F418" s="127">
        <f t="shared" si="22"/>
        <v>0</v>
      </c>
    </row>
    <row r="419" spans="1:6" x14ac:dyDescent="0.25">
      <c r="A419" s="223"/>
      <c r="B419" s="67" t="s">
        <v>104</v>
      </c>
      <c r="C419" s="60" t="s">
        <v>97</v>
      </c>
      <c r="D419" s="110">
        <v>0.6</v>
      </c>
      <c r="E419" s="104"/>
      <c r="F419" s="127">
        <f t="shared" si="22"/>
        <v>0</v>
      </c>
    </row>
    <row r="420" spans="1:6" x14ac:dyDescent="0.25">
      <c r="A420" s="223"/>
      <c r="B420" s="65" t="s">
        <v>105</v>
      </c>
      <c r="C420" s="62" t="s">
        <v>106</v>
      </c>
      <c r="D420" s="110">
        <v>8</v>
      </c>
      <c r="E420" s="104"/>
      <c r="F420" s="127">
        <f t="shared" si="22"/>
        <v>0</v>
      </c>
    </row>
    <row r="421" spans="1:6" x14ac:dyDescent="0.25">
      <c r="A421" s="223"/>
      <c r="B421" s="65" t="s">
        <v>107</v>
      </c>
      <c r="C421" s="57" t="s">
        <v>108</v>
      </c>
      <c r="D421" s="110">
        <v>1</v>
      </c>
      <c r="E421" s="104"/>
      <c r="F421" s="127">
        <f t="shared" si="22"/>
        <v>0</v>
      </c>
    </row>
    <row r="422" spans="1:6" ht="30" x14ac:dyDescent="0.25">
      <c r="A422" s="223"/>
      <c r="B422" s="65" t="s">
        <v>109</v>
      </c>
      <c r="C422" s="62" t="s">
        <v>110</v>
      </c>
      <c r="D422" s="110">
        <v>35</v>
      </c>
      <c r="E422" s="104"/>
      <c r="F422" s="127">
        <f t="shared" si="22"/>
        <v>0</v>
      </c>
    </row>
    <row r="423" spans="1:6" x14ac:dyDescent="0.25">
      <c r="A423" s="223"/>
      <c r="B423" s="65" t="s">
        <v>115</v>
      </c>
      <c r="C423" s="62" t="s">
        <v>110</v>
      </c>
      <c r="D423" s="110">
        <v>1</v>
      </c>
      <c r="E423" s="104"/>
      <c r="F423" s="127">
        <f t="shared" si="22"/>
        <v>0</v>
      </c>
    </row>
    <row r="424" spans="1:6" x14ac:dyDescent="0.25">
      <c r="A424" s="223"/>
      <c r="B424" s="65" t="s">
        <v>116</v>
      </c>
      <c r="C424" s="62" t="s">
        <v>100</v>
      </c>
      <c r="D424" s="110">
        <v>5</v>
      </c>
      <c r="E424" s="104"/>
      <c r="F424" s="127">
        <f t="shared" si="22"/>
        <v>0</v>
      </c>
    </row>
    <row r="425" spans="1:6" x14ac:dyDescent="0.25">
      <c r="A425" s="223"/>
      <c r="B425" s="67" t="s">
        <v>113</v>
      </c>
      <c r="C425" s="62" t="s">
        <v>110</v>
      </c>
      <c r="D425" s="110">
        <v>1</v>
      </c>
      <c r="E425" s="104"/>
      <c r="F425" s="127">
        <f t="shared" si="22"/>
        <v>0</v>
      </c>
    </row>
    <row r="426" spans="1:6" x14ac:dyDescent="0.25">
      <c r="A426" s="124" t="s">
        <v>117</v>
      </c>
      <c r="B426" s="122" t="s">
        <v>118</v>
      </c>
      <c r="C426" s="109" t="s">
        <v>100</v>
      </c>
      <c r="D426" s="110">
        <v>2</v>
      </c>
      <c r="E426" s="104"/>
      <c r="F426" s="127">
        <f t="shared" si="22"/>
        <v>0</v>
      </c>
    </row>
    <row r="427" spans="1:6" x14ac:dyDescent="0.25">
      <c r="A427" s="124" t="s">
        <v>119</v>
      </c>
      <c r="B427" s="122" t="s">
        <v>120</v>
      </c>
      <c r="C427" s="109" t="s">
        <v>121</v>
      </c>
      <c r="D427" s="110">
        <v>1</v>
      </c>
      <c r="E427" s="104"/>
      <c r="F427" s="127">
        <f t="shared" si="22"/>
        <v>0</v>
      </c>
    </row>
    <row r="428" spans="1:6" x14ac:dyDescent="0.25">
      <c r="A428" s="111" t="s">
        <v>122</v>
      </c>
      <c r="B428" s="103"/>
      <c r="C428" s="109" t="s">
        <v>123</v>
      </c>
      <c r="D428" s="110">
        <v>1</v>
      </c>
      <c r="E428" s="112"/>
      <c r="F428" s="127">
        <f t="shared" si="22"/>
        <v>0</v>
      </c>
    </row>
    <row r="429" spans="1:6" x14ac:dyDescent="0.25">
      <c r="A429" s="111" t="s">
        <v>124</v>
      </c>
      <c r="B429" s="103"/>
      <c r="C429" s="109" t="s">
        <v>123</v>
      </c>
      <c r="D429" s="110">
        <v>1</v>
      </c>
      <c r="E429" s="112"/>
      <c r="F429" s="127">
        <f t="shared" si="22"/>
        <v>0</v>
      </c>
    </row>
    <row r="430" spans="1:6" x14ac:dyDescent="0.25">
      <c r="A430" s="111" t="s">
        <v>125</v>
      </c>
      <c r="B430" s="103"/>
      <c r="C430" s="109" t="s">
        <v>123</v>
      </c>
      <c r="D430" s="110">
        <v>1</v>
      </c>
      <c r="E430" s="112"/>
      <c r="F430" s="127">
        <f t="shared" si="22"/>
        <v>0</v>
      </c>
    </row>
    <row r="431" spans="1:6" x14ac:dyDescent="0.25">
      <c r="A431" s="111" t="s">
        <v>126</v>
      </c>
      <c r="B431" s="103"/>
      <c r="C431" s="109" t="s">
        <v>123</v>
      </c>
      <c r="D431" s="110">
        <v>1</v>
      </c>
      <c r="E431" s="112"/>
      <c r="F431" s="127">
        <f t="shared" si="22"/>
        <v>0</v>
      </c>
    </row>
    <row r="432" spans="1:6" x14ac:dyDescent="0.25">
      <c r="A432" s="217"/>
      <c r="B432" s="218"/>
      <c r="C432" s="218"/>
      <c r="D432" s="218"/>
      <c r="E432" s="74" t="s">
        <v>127</v>
      </c>
      <c r="F432" s="127">
        <f>SUM(F407:F431)</f>
        <v>0</v>
      </c>
    </row>
    <row r="433" spans="1:6" x14ac:dyDescent="0.25">
      <c r="A433" s="113"/>
      <c r="B433" s="109"/>
      <c r="C433" s="109"/>
      <c r="D433" s="109"/>
      <c r="E433" s="114"/>
      <c r="F433" s="120"/>
    </row>
    <row r="434" spans="1:6" x14ac:dyDescent="0.25">
      <c r="A434" s="211" t="s">
        <v>208</v>
      </c>
      <c r="B434" s="212"/>
      <c r="C434" s="212"/>
      <c r="D434" s="212"/>
      <c r="E434" s="212"/>
      <c r="F434" s="213"/>
    </row>
    <row r="435" spans="1:6" ht="30" x14ac:dyDescent="0.25">
      <c r="A435" s="99" t="s">
        <v>57</v>
      </c>
      <c r="B435" s="100" t="s">
        <v>91</v>
      </c>
      <c r="C435" s="100" t="s">
        <v>92</v>
      </c>
      <c r="D435" s="100" t="s">
        <v>85</v>
      </c>
      <c r="E435" s="101" t="s">
        <v>93</v>
      </c>
      <c r="F435" s="49" t="s">
        <v>94</v>
      </c>
    </row>
    <row r="436" spans="1:6" ht="30" x14ac:dyDescent="0.25">
      <c r="A436" s="121" t="s">
        <v>201</v>
      </c>
      <c r="B436" s="122" t="s">
        <v>102</v>
      </c>
      <c r="C436" s="105" t="s">
        <v>97</v>
      </c>
      <c r="D436" s="105">
        <v>2</v>
      </c>
      <c r="E436" s="106"/>
      <c r="F436" s="127">
        <f>D436*E436</f>
        <v>0</v>
      </c>
    </row>
    <row r="437" spans="1:6" ht="30" x14ac:dyDescent="0.25">
      <c r="A437" s="121" t="s">
        <v>209</v>
      </c>
      <c r="B437" s="122" t="s">
        <v>175</v>
      </c>
      <c r="C437" s="215" t="s">
        <v>97</v>
      </c>
      <c r="D437" s="215">
        <v>1.5</v>
      </c>
      <c r="E437" s="216"/>
      <c r="F437" s="127">
        <f t="shared" ref="F437:F450" si="23">D437*E437</f>
        <v>0</v>
      </c>
    </row>
    <row r="438" spans="1:6" x14ac:dyDescent="0.25">
      <c r="A438" s="137" t="s">
        <v>203</v>
      </c>
      <c r="B438" s="122" t="s">
        <v>187</v>
      </c>
      <c r="C438" s="215"/>
      <c r="D438" s="215"/>
      <c r="E438" s="216"/>
      <c r="F438" s="127">
        <f t="shared" si="23"/>
        <v>0</v>
      </c>
    </row>
    <row r="439" spans="1:6" x14ac:dyDescent="0.25">
      <c r="A439" s="123"/>
      <c r="B439" s="98" t="s">
        <v>105</v>
      </c>
      <c r="C439" s="62" t="s">
        <v>106</v>
      </c>
      <c r="D439" s="105">
        <v>5</v>
      </c>
      <c r="E439" s="106"/>
      <c r="F439" s="127">
        <f t="shared" si="23"/>
        <v>0</v>
      </c>
    </row>
    <row r="440" spans="1:6" x14ac:dyDescent="0.25">
      <c r="A440" s="123"/>
      <c r="B440" s="98" t="s">
        <v>107</v>
      </c>
      <c r="C440" s="57" t="s">
        <v>108</v>
      </c>
      <c r="D440" s="110">
        <v>1</v>
      </c>
      <c r="E440" s="104"/>
      <c r="F440" s="127">
        <f t="shared" si="23"/>
        <v>0</v>
      </c>
    </row>
    <row r="441" spans="1:6" ht="30" x14ac:dyDescent="0.25">
      <c r="A441" s="123"/>
      <c r="B441" s="122" t="s">
        <v>109</v>
      </c>
      <c r="C441" s="110" t="s">
        <v>110</v>
      </c>
      <c r="D441" s="110">
        <v>35</v>
      </c>
      <c r="E441" s="104"/>
      <c r="F441" s="127">
        <f t="shared" si="23"/>
        <v>0</v>
      </c>
    </row>
    <row r="442" spans="1:6" x14ac:dyDescent="0.25">
      <c r="A442" s="123"/>
      <c r="B442" s="122" t="s">
        <v>158</v>
      </c>
      <c r="C442" s="110" t="s">
        <v>110</v>
      </c>
      <c r="D442" s="110">
        <v>1</v>
      </c>
      <c r="E442" s="104"/>
      <c r="F442" s="127">
        <f t="shared" si="23"/>
        <v>0</v>
      </c>
    </row>
    <row r="443" spans="1:6" x14ac:dyDescent="0.25">
      <c r="A443" s="123"/>
      <c r="B443" s="122" t="s">
        <v>112</v>
      </c>
      <c r="C443" s="110" t="s">
        <v>100</v>
      </c>
      <c r="D443" s="110">
        <v>5</v>
      </c>
      <c r="E443" s="104"/>
      <c r="F443" s="127">
        <f t="shared" si="23"/>
        <v>0</v>
      </c>
    </row>
    <row r="444" spans="1:6" x14ac:dyDescent="0.25">
      <c r="A444" s="123"/>
      <c r="B444" s="122" t="s">
        <v>188</v>
      </c>
      <c r="C444" s="110" t="s">
        <v>110</v>
      </c>
      <c r="D444" s="105">
        <v>1</v>
      </c>
      <c r="E444" s="104"/>
      <c r="F444" s="127">
        <f t="shared" si="23"/>
        <v>0</v>
      </c>
    </row>
    <row r="445" spans="1:6" x14ac:dyDescent="0.25">
      <c r="A445" s="124" t="s">
        <v>117</v>
      </c>
      <c r="B445" s="122" t="s">
        <v>189</v>
      </c>
      <c r="C445" s="110" t="s">
        <v>100</v>
      </c>
      <c r="D445" s="105">
        <v>3</v>
      </c>
      <c r="E445" s="104"/>
      <c r="F445" s="127">
        <f t="shared" si="23"/>
        <v>0</v>
      </c>
    </row>
    <row r="446" spans="1:6" x14ac:dyDescent="0.25">
      <c r="A446" s="124" t="s">
        <v>119</v>
      </c>
      <c r="B446" s="122" t="s">
        <v>190</v>
      </c>
      <c r="C446" s="110" t="s">
        <v>121</v>
      </c>
      <c r="D446" s="110">
        <v>1</v>
      </c>
      <c r="E446" s="104"/>
      <c r="F446" s="127">
        <f t="shared" si="23"/>
        <v>0</v>
      </c>
    </row>
    <row r="447" spans="1:6" x14ac:dyDescent="0.25">
      <c r="A447" s="111" t="s">
        <v>122</v>
      </c>
      <c r="B447" s="103"/>
      <c r="C447" s="109" t="s">
        <v>123</v>
      </c>
      <c r="D447" s="110">
        <v>1</v>
      </c>
      <c r="E447" s="112"/>
      <c r="F447" s="127">
        <f t="shared" si="23"/>
        <v>0</v>
      </c>
    </row>
    <row r="448" spans="1:6" x14ac:dyDescent="0.25">
      <c r="A448" s="111" t="s">
        <v>124</v>
      </c>
      <c r="B448" s="103"/>
      <c r="C448" s="109" t="s">
        <v>123</v>
      </c>
      <c r="D448" s="110">
        <v>1</v>
      </c>
      <c r="E448" s="112"/>
      <c r="F448" s="127">
        <f t="shared" si="23"/>
        <v>0</v>
      </c>
    </row>
    <row r="449" spans="1:6" x14ac:dyDescent="0.25">
      <c r="A449" s="111" t="s">
        <v>125</v>
      </c>
      <c r="B449" s="103"/>
      <c r="C449" s="109" t="s">
        <v>123</v>
      </c>
      <c r="D449" s="110">
        <v>1</v>
      </c>
      <c r="E449" s="112"/>
      <c r="F449" s="127">
        <f>D449*E449</f>
        <v>0</v>
      </c>
    </row>
    <row r="450" spans="1:6" x14ac:dyDescent="0.25">
      <c r="A450" s="111" t="s">
        <v>126</v>
      </c>
      <c r="B450" s="103"/>
      <c r="C450" s="109" t="s">
        <v>123</v>
      </c>
      <c r="D450" s="110">
        <v>1</v>
      </c>
      <c r="E450" s="112"/>
      <c r="F450" s="127">
        <f t="shared" si="23"/>
        <v>0</v>
      </c>
    </row>
    <row r="451" spans="1:6" ht="14.25" customHeight="1" x14ac:dyDescent="0.25">
      <c r="A451" s="217"/>
      <c r="B451" s="218"/>
      <c r="C451" s="218"/>
      <c r="D451" s="218"/>
      <c r="E451" s="74" t="s">
        <v>127</v>
      </c>
      <c r="F451" s="127">
        <f>SUM(F436:F450)</f>
        <v>0</v>
      </c>
    </row>
    <row r="452" spans="1:6" ht="14.25" customHeight="1" x14ac:dyDescent="0.25">
      <c r="A452" s="113"/>
      <c r="B452" s="109"/>
      <c r="C452" s="109"/>
      <c r="D452" s="109"/>
      <c r="E452" s="114"/>
      <c r="F452" s="120"/>
    </row>
    <row r="453" spans="1:6" ht="14.25" customHeight="1" thickBot="1" x14ac:dyDescent="0.3">
      <c r="A453" s="144"/>
      <c r="B453" s="145"/>
      <c r="C453" s="145"/>
      <c r="D453" s="145"/>
      <c r="E453" s="146"/>
      <c r="F453" s="147"/>
    </row>
    <row r="454" spans="1:6" x14ac:dyDescent="0.25">
      <c r="A454" s="224" t="s">
        <v>210</v>
      </c>
      <c r="B454" s="225"/>
      <c r="C454" s="225"/>
      <c r="D454" s="225"/>
      <c r="E454" s="225"/>
      <c r="F454" s="226"/>
    </row>
    <row r="455" spans="1:6" ht="30" x14ac:dyDescent="0.25">
      <c r="A455" s="99" t="s">
        <v>57</v>
      </c>
      <c r="B455" s="100" t="s">
        <v>91</v>
      </c>
      <c r="C455" s="100" t="s">
        <v>92</v>
      </c>
      <c r="D455" s="100" t="s">
        <v>85</v>
      </c>
      <c r="E455" s="101" t="s">
        <v>93</v>
      </c>
      <c r="F455" s="49" t="s">
        <v>94</v>
      </c>
    </row>
    <row r="456" spans="1:6" ht="30" x14ac:dyDescent="0.25">
      <c r="A456" s="227" t="s">
        <v>251</v>
      </c>
      <c r="B456" s="59" t="s">
        <v>211</v>
      </c>
      <c r="C456" s="60" t="s">
        <v>97</v>
      </c>
      <c r="D456" s="53">
        <f>18+4</f>
        <v>22</v>
      </c>
      <c r="E456" s="106"/>
      <c r="F456" s="127">
        <f>D456*E456</f>
        <v>0</v>
      </c>
    </row>
    <row r="457" spans="1:6" x14ac:dyDescent="0.25">
      <c r="A457" s="228"/>
      <c r="B457" s="59" t="s">
        <v>212</v>
      </c>
      <c r="C457" s="148" t="s">
        <v>97</v>
      </c>
      <c r="D457" s="53">
        <f>D456</f>
        <v>22</v>
      </c>
      <c r="E457" s="106"/>
      <c r="F457" s="127">
        <f>D457*E457</f>
        <v>0</v>
      </c>
    </row>
    <row r="458" spans="1:6" x14ac:dyDescent="0.25">
      <c r="A458" s="228"/>
      <c r="B458" s="59" t="s">
        <v>213</v>
      </c>
      <c r="C458" s="60" t="s">
        <v>97</v>
      </c>
      <c r="D458" s="53">
        <f>11*6*0.2+2*7*0.2</f>
        <v>16</v>
      </c>
      <c r="E458" s="106"/>
      <c r="F458" s="127">
        <f>D458*E458</f>
        <v>0</v>
      </c>
    </row>
    <row r="459" spans="1:6" x14ac:dyDescent="0.25">
      <c r="A459" s="228"/>
      <c r="B459" s="59" t="s">
        <v>214</v>
      </c>
      <c r="C459" s="60" t="s">
        <v>97</v>
      </c>
      <c r="D459" s="53">
        <f>D456</f>
        <v>22</v>
      </c>
      <c r="E459" s="106"/>
      <c r="F459" s="127">
        <f t="shared" ref="F459:F491" si="24">D459*E459</f>
        <v>0</v>
      </c>
    </row>
    <row r="460" spans="1:6" x14ac:dyDescent="0.25">
      <c r="A460" s="228"/>
      <c r="B460" s="59" t="s">
        <v>215</v>
      </c>
      <c r="C460" s="60" t="s">
        <v>110</v>
      </c>
      <c r="D460" s="53">
        <f>D459*50</f>
        <v>1100</v>
      </c>
      <c r="E460" s="104"/>
      <c r="F460" s="127">
        <f t="shared" si="24"/>
        <v>0</v>
      </c>
    </row>
    <row r="461" spans="1:6" x14ac:dyDescent="0.25">
      <c r="A461" s="228"/>
      <c r="B461" s="59" t="s">
        <v>216</v>
      </c>
      <c r="C461" s="60" t="s">
        <v>110</v>
      </c>
      <c r="D461" s="53">
        <v>6</v>
      </c>
      <c r="E461" s="104"/>
      <c r="F461" s="127">
        <f t="shared" si="24"/>
        <v>0</v>
      </c>
    </row>
    <row r="462" spans="1:6" x14ac:dyDescent="0.25">
      <c r="A462" s="228"/>
      <c r="B462" s="59" t="s">
        <v>217</v>
      </c>
      <c r="C462" s="60" t="s">
        <v>121</v>
      </c>
      <c r="D462" s="53">
        <v>3</v>
      </c>
      <c r="E462" s="104"/>
      <c r="F462" s="127">
        <f t="shared" si="24"/>
        <v>0</v>
      </c>
    </row>
    <row r="463" spans="1:6" x14ac:dyDescent="0.25">
      <c r="A463" s="228"/>
      <c r="B463" s="59" t="s">
        <v>218</v>
      </c>
      <c r="C463" s="57" t="s">
        <v>108</v>
      </c>
      <c r="D463" s="52">
        <v>86</v>
      </c>
      <c r="E463" s="104"/>
      <c r="F463" s="127">
        <f t="shared" si="24"/>
        <v>0</v>
      </c>
    </row>
    <row r="464" spans="1:6" x14ac:dyDescent="0.25">
      <c r="A464" s="228"/>
      <c r="B464" s="59" t="s">
        <v>219</v>
      </c>
      <c r="C464" s="57" t="s">
        <v>108</v>
      </c>
      <c r="D464" s="52">
        <v>120</v>
      </c>
      <c r="E464" s="104"/>
      <c r="F464" s="127">
        <f t="shared" si="24"/>
        <v>0</v>
      </c>
    </row>
    <row r="465" spans="1:6" x14ac:dyDescent="0.25">
      <c r="A465" s="228"/>
      <c r="B465" s="59" t="s">
        <v>220</v>
      </c>
      <c r="C465" s="57" t="s">
        <v>108</v>
      </c>
      <c r="D465" s="52">
        <v>26</v>
      </c>
      <c r="E465" s="104"/>
      <c r="F465" s="127">
        <f t="shared" si="24"/>
        <v>0</v>
      </c>
    </row>
    <row r="466" spans="1:6" x14ac:dyDescent="0.25">
      <c r="A466" s="228"/>
      <c r="B466" s="59" t="s">
        <v>221</v>
      </c>
      <c r="C466" s="57" t="s">
        <v>108</v>
      </c>
      <c r="D466" s="64">
        <v>120</v>
      </c>
      <c r="E466" s="104"/>
      <c r="F466" s="127">
        <f t="shared" si="24"/>
        <v>0</v>
      </c>
    </row>
    <row r="467" spans="1:6" x14ac:dyDescent="0.25">
      <c r="A467" s="229"/>
      <c r="B467" s="59" t="s">
        <v>222</v>
      </c>
      <c r="C467" s="57" t="s">
        <v>108</v>
      </c>
      <c r="D467" s="64">
        <v>68</v>
      </c>
      <c r="E467" s="168"/>
      <c r="F467" s="127">
        <f t="shared" ref="F467" si="25">D467*E467</f>
        <v>0</v>
      </c>
    </row>
    <row r="468" spans="1:6" ht="30" x14ac:dyDescent="0.25">
      <c r="A468" s="227" t="s">
        <v>252</v>
      </c>
      <c r="B468" s="59" t="s">
        <v>211</v>
      </c>
      <c r="C468" s="60" t="s">
        <v>97</v>
      </c>
      <c r="D468" s="53">
        <f>18+4</f>
        <v>22</v>
      </c>
      <c r="E468" s="169"/>
      <c r="F468" s="127">
        <f>D468*E468</f>
        <v>0</v>
      </c>
    </row>
    <row r="469" spans="1:6" x14ac:dyDescent="0.25">
      <c r="A469" s="228"/>
      <c r="B469" s="59" t="s">
        <v>212</v>
      </c>
      <c r="C469" s="148" t="s">
        <v>97</v>
      </c>
      <c r="D469" s="53">
        <f>D468</f>
        <v>22</v>
      </c>
      <c r="E469" s="169"/>
      <c r="F469" s="127">
        <f>D469*E469</f>
        <v>0</v>
      </c>
    </row>
    <row r="470" spans="1:6" x14ac:dyDescent="0.25">
      <c r="A470" s="228"/>
      <c r="B470" s="59" t="s">
        <v>213</v>
      </c>
      <c r="C470" s="60" t="s">
        <v>97</v>
      </c>
      <c r="D470" s="53">
        <f>11*6*0.2+2*7*0.2</f>
        <v>16</v>
      </c>
      <c r="E470" s="169"/>
      <c r="F470" s="127">
        <f>D470*E470</f>
        <v>0</v>
      </c>
    </row>
    <row r="471" spans="1:6" x14ac:dyDescent="0.25">
      <c r="A471" s="228"/>
      <c r="B471" s="59" t="s">
        <v>214</v>
      </c>
      <c r="C471" s="60" t="s">
        <v>97</v>
      </c>
      <c r="D471" s="53">
        <f>D468</f>
        <v>22</v>
      </c>
      <c r="E471" s="169"/>
      <c r="F471" s="127">
        <f t="shared" ref="F471:F479" si="26">D471*E471</f>
        <v>0</v>
      </c>
    </row>
    <row r="472" spans="1:6" x14ac:dyDescent="0.25">
      <c r="A472" s="228"/>
      <c r="B472" s="59" t="s">
        <v>215</v>
      </c>
      <c r="C472" s="60" t="s">
        <v>110</v>
      </c>
      <c r="D472" s="53">
        <f>D471*50</f>
        <v>1100</v>
      </c>
      <c r="E472" s="168"/>
      <c r="F472" s="127">
        <f t="shared" si="26"/>
        <v>0</v>
      </c>
    </row>
    <row r="473" spans="1:6" x14ac:dyDescent="0.25">
      <c r="A473" s="228"/>
      <c r="B473" s="59" t="s">
        <v>216</v>
      </c>
      <c r="C473" s="60" t="s">
        <v>110</v>
      </c>
      <c r="D473" s="53">
        <v>6</v>
      </c>
      <c r="E473" s="168"/>
      <c r="F473" s="127">
        <f t="shared" si="26"/>
        <v>0</v>
      </c>
    </row>
    <row r="474" spans="1:6" x14ac:dyDescent="0.25">
      <c r="A474" s="228"/>
      <c r="B474" s="59" t="s">
        <v>217</v>
      </c>
      <c r="C474" s="60" t="s">
        <v>121</v>
      </c>
      <c r="D474" s="53">
        <v>3</v>
      </c>
      <c r="E474" s="168"/>
      <c r="F474" s="127">
        <f t="shared" si="26"/>
        <v>0</v>
      </c>
    </row>
    <row r="475" spans="1:6" x14ac:dyDescent="0.25">
      <c r="A475" s="228"/>
      <c r="B475" s="59" t="s">
        <v>218</v>
      </c>
      <c r="C475" s="57" t="s">
        <v>108</v>
      </c>
      <c r="D475" s="52">
        <v>86</v>
      </c>
      <c r="E475" s="168"/>
      <c r="F475" s="127">
        <f t="shared" si="26"/>
        <v>0</v>
      </c>
    </row>
    <row r="476" spans="1:6" x14ac:dyDescent="0.25">
      <c r="A476" s="228"/>
      <c r="B476" s="59" t="s">
        <v>219</v>
      </c>
      <c r="C476" s="57" t="s">
        <v>108</v>
      </c>
      <c r="D476" s="52">
        <v>120</v>
      </c>
      <c r="E476" s="168"/>
      <c r="F476" s="127">
        <f t="shared" si="26"/>
        <v>0</v>
      </c>
    </row>
    <row r="477" spans="1:6" x14ac:dyDescent="0.25">
      <c r="A477" s="228"/>
      <c r="B477" s="59" t="s">
        <v>220</v>
      </c>
      <c r="C477" s="57" t="s">
        <v>108</v>
      </c>
      <c r="D477" s="52">
        <v>26</v>
      </c>
      <c r="E477" s="168"/>
      <c r="F477" s="127">
        <f t="shared" si="26"/>
        <v>0</v>
      </c>
    </row>
    <row r="478" spans="1:6" x14ac:dyDescent="0.25">
      <c r="A478" s="228"/>
      <c r="B478" s="59" t="s">
        <v>221</v>
      </c>
      <c r="C478" s="57" t="s">
        <v>108</v>
      </c>
      <c r="D478" s="64">
        <v>120</v>
      </c>
      <c r="E478" s="168"/>
      <c r="F478" s="127">
        <f t="shared" si="26"/>
        <v>0</v>
      </c>
    </row>
    <row r="479" spans="1:6" x14ac:dyDescent="0.25">
      <c r="A479" s="229"/>
      <c r="B479" s="59" t="s">
        <v>222</v>
      </c>
      <c r="C479" s="57" t="s">
        <v>108</v>
      </c>
      <c r="D479" s="64">
        <v>68</v>
      </c>
      <c r="E479" s="168"/>
      <c r="F479" s="127">
        <f t="shared" si="26"/>
        <v>0</v>
      </c>
    </row>
    <row r="480" spans="1:6" x14ac:dyDescent="0.25">
      <c r="A480" s="193" t="s">
        <v>223</v>
      </c>
      <c r="B480" s="59" t="s">
        <v>224</v>
      </c>
      <c r="C480" s="60" t="s">
        <v>225</v>
      </c>
      <c r="D480" s="53">
        <f>18*6</f>
        <v>108</v>
      </c>
      <c r="E480" s="104"/>
      <c r="F480" s="127">
        <f t="shared" si="24"/>
        <v>0</v>
      </c>
    </row>
    <row r="481" spans="1:6" x14ac:dyDescent="0.25">
      <c r="A481" s="193"/>
      <c r="B481" s="59" t="s">
        <v>226</v>
      </c>
      <c r="C481" s="60" t="s">
        <v>225</v>
      </c>
      <c r="D481" s="53">
        <f>18*8</f>
        <v>144</v>
      </c>
      <c r="E481" s="104"/>
      <c r="F481" s="127">
        <f t="shared" si="24"/>
        <v>0</v>
      </c>
    </row>
    <row r="482" spans="1:6" x14ac:dyDescent="0.25">
      <c r="A482" s="193"/>
      <c r="B482" s="59" t="s">
        <v>227</v>
      </c>
      <c r="C482" s="60" t="s">
        <v>225</v>
      </c>
      <c r="D482" s="52">
        <f>18*12</f>
        <v>216</v>
      </c>
      <c r="E482" s="104"/>
      <c r="F482" s="127">
        <f t="shared" si="24"/>
        <v>0</v>
      </c>
    </row>
    <row r="483" spans="1:6" x14ac:dyDescent="0.25">
      <c r="A483" s="193"/>
      <c r="B483" s="59" t="s">
        <v>228</v>
      </c>
      <c r="C483" s="60" t="s">
        <v>121</v>
      </c>
      <c r="D483" s="52">
        <v>1</v>
      </c>
      <c r="E483" s="104"/>
      <c r="F483" s="127">
        <f t="shared" si="24"/>
        <v>0</v>
      </c>
    </row>
    <row r="484" spans="1:6" x14ac:dyDescent="0.25">
      <c r="A484" s="193"/>
      <c r="B484" s="59" t="s">
        <v>229</v>
      </c>
      <c r="C484" s="57" t="s">
        <v>108</v>
      </c>
      <c r="D484" s="53">
        <v>78</v>
      </c>
      <c r="E484" s="104"/>
      <c r="F484" s="127">
        <f t="shared" si="24"/>
        <v>0</v>
      </c>
    </row>
    <row r="485" spans="1:6" x14ac:dyDescent="0.25">
      <c r="A485" s="193"/>
      <c r="B485" s="59" t="s">
        <v>230</v>
      </c>
      <c r="C485" s="57" t="s">
        <v>108</v>
      </c>
      <c r="D485" s="53">
        <v>40</v>
      </c>
      <c r="E485" s="104"/>
      <c r="F485" s="127">
        <f t="shared" si="24"/>
        <v>0</v>
      </c>
    </row>
    <row r="486" spans="1:6" x14ac:dyDescent="0.25">
      <c r="A486" s="189" t="s">
        <v>231</v>
      </c>
      <c r="B486" s="59" t="s">
        <v>232</v>
      </c>
      <c r="C486" s="57" t="s">
        <v>108</v>
      </c>
      <c r="D486" s="52">
        <v>66</v>
      </c>
      <c r="E486" s="104"/>
      <c r="F486" s="127">
        <f t="shared" si="24"/>
        <v>0</v>
      </c>
    </row>
    <row r="487" spans="1:6" x14ac:dyDescent="0.25">
      <c r="A487" s="189"/>
      <c r="B487" s="59" t="s">
        <v>233</v>
      </c>
      <c r="C487" s="57" t="s">
        <v>108</v>
      </c>
      <c r="D487" s="52">
        <f>4*4*4</f>
        <v>64</v>
      </c>
      <c r="E487" s="112"/>
      <c r="F487" s="127">
        <f t="shared" si="24"/>
        <v>0</v>
      </c>
    </row>
    <row r="488" spans="1:6" x14ac:dyDescent="0.25">
      <c r="A488" s="189"/>
      <c r="B488" s="59" t="s">
        <v>234</v>
      </c>
      <c r="C488" s="57" t="s">
        <v>108</v>
      </c>
      <c r="D488" s="64">
        <f>4*5</f>
        <v>20</v>
      </c>
      <c r="E488" s="112"/>
      <c r="F488" s="127">
        <f t="shared" si="24"/>
        <v>0</v>
      </c>
    </row>
    <row r="489" spans="1:6" x14ac:dyDescent="0.25">
      <c r="A489" s="189" t="s">
        <v>235</v>
      </c>
      <c r="B489" s="59" t="s">
        <v>236</v>
      </c>
      <c r="C489" s="51" t="s">
        <v>123</v>
      </c>
      <c r="D489" s="52">
        <v>3</v>
      </c>
      <c r="E489" s="112"/>
      <c r="F489" s="127">
        <f t="shared" si="24"/>
        <v>0</v>
      </c>
    </row>
    <row r="490" spans="1:6" x14ac:dyDescent="0.25">
      <c r="A490" s="189"/>
      <c r="B490" s="59" t="s">
        <v>237</v>
      </c>
      <c r="C490" s="51" t="s">
        <v>123</v>
      </c>
      <c r="D490" s="52">
        <v>4</v>
      </c>
      <c r="E490" s="112"/>
      <c r="F490" s="127">
        <f t="shared" si="24"/>
        <v>0</v>
      </c>
    </row>
    <row r="491" spans="1:6" x14ac:dyDescent="0.25">
      <c r="A491" s="166" t="s">
        <v>248</v>
      </c>
      <c r="B491" s="59"/>
      <c r="C491" s="167" t="s">
        <v>123</v>
      </c>
      <c r="D491" s="52">
        <v>1</v>
      </c>
      <c r="E491" s="112"/>
      <c r="F491" s="127">
        <f t="shared" si="24"/>
        <v>0</v>
      </c>
    </row>
    <row r="492" spans="1:6" ht="30" x14ac:dyDescent="0.25">
      <c r="A492" s="166" t="s">
        <v>249</v>
      </c>
      <c r="B492" s="72"/>
      <c r="C492" s="167" t="s">
        <v>123</v>
      </c>
      <c r="D492" s="79">
        <v>1</v>
      </c>
      <c r="E492" s="73"/>
      <c r="F492" s="54">
        <f t="shared" ref="F492:F493" si="27">E492*D492</f>
        <v>0</v>
      </c>
    </row>
    <row r="493" spans="1:6" ht="75" x14ac:dyDescent="0.25">
      <c r="A493" s="166" t="s">
        <v>247</v>
      </c>
      <c r="B493" s="72"/>
      <c r="C493" s="156" t="s">
        <v>123</v>
      </c>
      <c r="D493" s="81">
        <v>1</v>
      </c>
      <c r="E493" s="73"/>
      <c r="F493" s="54">
        <f t="shared" si="27"/>
        <v>0</v>
      </c>
    </row>
    <row r="494" spans="1:6" ht="15.75" thickBot="1" x14ac:dyDescent="0.3">
      <c r="A494" s="157"/>
      <c r="B494" s="158"/>
      <c r="C494" s="159"/>
      <c r="D494" s="160"/>
      <c r="E494" s="161"/>
      <c r="F494" s="162"/>
    </row>
    <row r="495" spans="1:6" ht="15.75" thickBot="1" x14ac:dyDescent="0.3">
      <c r="A495" s="174"/>
      <c r="B495" s="175"/>
      <c r="C495" s="175"/>
      <c r="D495" s="175"/>
      <c r="E495" s="176" t="s">
        <v>127</v>
      </c>
      <c r="F495" s="177">
        <f>SUM(F456:F490)</f>
        <v>0</v>
      </c>
    </row>
    <row r="496" spans="1:6" ht="15.75" thickBot="1" x14ac:dyDescent="0.3">
      <c r="A496" s="178"/>
      <c r="B496" s="179"/>
      <c r="C496" s="179"/>
      <c r="D496" s="179"/>
      <c r="E496" s="180"/>
      <c r="F496" s="181"/>
    </row>
    <row r="497" spans="1:6" ht="15.75" thickBot="1" x14ac:dyDescent="0.3">
      <c r="A497" s="190" t="s">
        <v>250</v>
      </c>
      <c r="B497" s="191"/>
      <c r="C497" s="191"/>
      <c r="D497" s="191"/>
      <c r="E497" s="191"/>
      <c r="F497" s="192"/>
    </row>
    <row r="498" spans="1:6" ht="30" x14ac:dyDescent="0.25">
      <c r="A498" s="170" t="s">
        <v>57</v>
      </c>
      <c r="B498" s="171" t="s">
        <v>91</v>
      </c>
      <c r="C498" s="171" t="s">
        <v>92</v>
      </c>
      <c r="D498" s="171" t="s">
        <v>85</v>
      </c>
      <c r="E498" s="172" t="s">
        <v>93</v>
      </c>
      <c r="F498" s="173" t="s">
        <v>94</v>
      </c>
    </row>
    <row r="499" spans="1:6" ht="30" x14ac:dyDescent="0.25">
      <c r="A499" s="227" t="s">
        <v>253</v>
      </c>
      <c r="B499" s="59" t="s">
        <v>211</v>
      </c>
      <c r="C499" s="60" t="s">
        <v>97</v>
      </c>
      <c r="D499" s="53">
        <f>18+4</f>
        <v>22</v>
      </c>
      <c r="E499" s="165"/>
      <c r="F499" s="127">
        <f>D499*E499</f>
        <v>0</v>
      </c>
    </row>
    <row r="500" spans="1:6" x14ac:dyDescent="0.25">
      <c r="A500" s="228"/>
      <c r="B500" s="59" t="s">
        <v>212</v>
      </c>
      <c r="C500" s="148" t="s">
        <v>97</v>
      </c>
      <c r="D500" s="53">
        <f>D499</f>
        <v>22</v>
      </c>
      <c r="E500" s="165"/>
      <c r="F500" s="127">
        <f>D500*E500</f>
        <v>0</v>
      </c>
    </row>
    <row r="501" spans="1:6" x14ac:dyDescent="0.25">
      <c r="A501" s="228"/>
      <c r="B501" s="59" t="s">
        <v>213</v>
      </c>
      <c r="C501" s="60" t="s">
        <v>97</v>
      </c>
      <c r="D501" s="53">
        <f>11*6*0.2+2*7*0.2</f>
        <v>16</v>
      </c>
      <c r="E501" s="165"/>
      <c r="F501" s="127">
        <f>D501*E501</f>
        <v>0</v>
      </c>
    </row>
    <row r="502" spans="1:6" x14ac:dyDescent="0.25">
      <c r="A502" s="228"/>
      <c r="B502" s="59" t="s">
        <v>214</v>
      </c>
      <c r="C502" s="60" t="s">
        <v>97</v>
      </c>
      <c r="D502" s="53">
        <f>D499</f>
        <v>22</v>
      </c>
      <c r="E502" s="165"/>
      <c r="F502" s="127">
        <f t="shared" ref="F502:F534" si="28">D502*E502</f>
        <v>0</v>
      </c>
    </row>
    <row r="503" spans="1:6" x14ac:dyDescent="0.25">
      <c r="A503" s="228"/>
      <c r="B503" s="59" t="s">
        <v>215</v>
      </c>
      <c r="C503" s="60" t="s">
        <v>110</v>
      </c>
      <c r="D503" s="53">
        <f>D502*50</f>
        <v>1100</v>
      </c>
      <c r="E503" s="164"/>
      <c r="F503" s="127">
        <f t="shared" si="28"/>
        <v>0</v>
      </c>
    </row>
    <row r="504" spans="1:6" x14ac:dyDescent="0.25">
      <c r="A504" s="228"/>
      <c r="B504" s="59" t="s">
        <v>216</v>
      </c>
      <c r="C504" s="60" t="s">
        <v>110</v>
      </c>
      <c r="D504" s="53">
        <v>6</v>
      </c>
      <c r="E504" s="164"/>
      <c r="F504" s="127">
        <f t="shared" si="28"/>
        <v>0</v>
      </c>
    </row>
    <row r="505" spans="1:6" x14ac:dyDescent="0.25">
      <c r="A505" s="228"/>
      <c r="B505" s="59" t="s">
        <v>217</v>
      </c>
      <c r="C505" s="60" t="s">
        <v>121</v>
      </c>
      <c r="D505" s="53">
        <v>3</v>
      </c>
      <c r="E505" s="164"/>
      <c r="F505" s="127">
        <f t="shared" si="28"/>
        <v>0</v>
      </c>
    </row>
    <row r="506" spans="1:6" x14ac:dyDescent="0.25">
      <c r="A506" s="228"/>
      <c r="B506" s="59" t="s">
        <v>218</v>
      </c>
      <c r="C506" s="57" t="s">
        <v>108</v>
      </c>
      <c r="D506" s="52">
        <v>86</v>
      </c>
      <c r="E506" s="164"/>
      <c r="F506" s="127">
        <f t="shared" si="28"/>
        <v>0</v>
      </c>
    </row>
    <row r="507" spans="1:6" x14ac:dyDescent="0.25">
      <c r="A507" s="228"/>
      <c r="B507" s="59" t="s">
        <v>219</v>
      </c>
      <c r="C507" s="57" t="s">
        <v>108</v>
      </c>
      <c r="D507" s="52">
        <v>120</v>
      </c>
      <c r="E507" s="164"/>
      <c r="F507" s="127">
        <f t="shared" si="28"/>
        <v>0</v>
      </c>
    </row>
    <row r="508" spans="1:6" x14ac:dyDescent="0.25">
      <c r="A508" s="228"/>
      <c r="B508" s="59" t="s">
        <v>220</v>
      </c>
      <c r="C508" s="57" t="s">
        <v>108</v>
      </c>
      <c r="D508" s="52">
        <v>26</v>
      </c>
      <c r="E508" s="164"/>
      <c r="F508" s="127">
        <f t="shared" si="28"/>
        <v>0</v>
      </c>
    </row>
    <row r="509" spans="1:6" x14ac:dyDescent="0.25">
      <c r="A509" s="228"/>
      <c r="B509" s="59" t="s">
        <v>221</v>
      </c>
      <c r="C509" s="57" t="s">
        <v>108</v>
      </c>
      <c r="D509" s="64">
        <v>120</v>
      </c>
      <c r="E509" s="164"/>
      <c r="F509" s="127">
        <f t="shared" si="28"/>
        <v>0</v>
      </c>
    </row>
    <row r="510" spans="1:6" x14ac:dyDescent="0.25">
      <c r="A510" s="229"/>
      <c r="B510" s="59" t="s">
        <v>222</v>
      </c>
      <c r="C510" s="57" t="s">
        <v>108</v>
      </c>
      <c r="D510" s="64">
        <v>68</v>
      </c>
      <c r="E510" s="168"/>
      <c r="F510" s="127">
        <f t="shared" ref="F510" si="29">D510*E510</f>
        <v>0</v>
      </c>
    </row>
    <row r="511" spans="1:6" ht="30" x14ac:dyDescent="0.25">
      <c r="A511" s="227" t="s">
        <v>254</v>
      </c>
      <c r="B511" s="59" t="s">
        <v>211</v>
      </c>
      <c r="C511" s="60" t="s">
        <v>97</v>
      </c>
      <c r="D511" s="53">
        <f>18+4</f>
        <v>22</v>
      </c>
      <c r="E511" s="168"/>
      <c r="F511" s="127">
        <f>D511*E511</f>
        <v>0</v>
      </c>
    </row>
    <row r="512" spans="1:6" x14ac:dyDescent="0.25">
      <c r="A512" s="228"/>
      <c r="B512" s="59" t="s">
        <v>212</v>
      </c>
      <c r="C512" s="148" t="s">
        <v>97</v>
      </c>
      <c r="D512" s="53">
        <f>D511</f>
        <v>22</v>
      </c>
      <c r="E512" s="168"/>
      <c r="F512" s="127">
        <f>D512*E512</f>
        <v>0</v>
      </c>
    </row>
    <row r="513" spans="1:6" x14ac:dyDescent="0.25">
      <c r="A513" s="228"/>
      <c r="B513" s="59" t="s">
        <v>213</v>
      </c>
      <c r="C513" s="60" t="s">
        <v>97</v>
      </c>
      <c r="D513" s="53">
        <f>11*6*0.2+2*7*0.2</f>
        <v>16</v>
      </c>
      <c r="E513" s="168"/>
      <c r="F513" s="127">
        <f>D513*E513</f>
        <v>0</v>
      </c>
    </row>
    <row r="514" spans="1:6" x14ac:dyDescent="0.25">
      <c r="A514" s="228"/>
      <c r="B514" s="59" t="s">
        <v>214</v>
      </c>
      <c r="C514" s="60" t="s">
        <v>97</v>
      </c>
      <c r="D514" s="53">
        <f>D511</f>
        <v>22</v>
      </c>
      <c r="E514" s="168"/>
      <c r="F514" s="127">
        <f t="shared" si="28"/>
        <v>0</v>
      </c>
    </row>
    <row r="515" spans="1:6" x14ac:dyDescent="0.25">
      <c r="A515" s="228"/>
      <c r="B515" s="59" t="s">
        <v>215</v>
      </c>
      <c r="C515" s="60" t="s">
        <v>110</v>
      </c>
      <c r="D515" s="53">
        <f>D514*50</f>
        <v>1100</v>
      </c>
      <c r="E515" s="168"/>
      <c r="F515" s="127">
        <f t="shared" si="28"/>
        <v>0</v>
      </c>
    </row>
    <row r="516" spans="1:6" x14ac:dyDescent="0.25">
      <c r="A516" s="228"/>
      <c r="B516" s="59" t="s">
        <v>216</v>
      </c>
      <c r="C516" s="60" t="s">
        <v>110</v>
      </c>
      <c r="D516" s="53">
        <v>6</v>
      </c>
      <c r="E516" s="168"/>
      <c r="F516" s="127">
        <f t="shared" si="28"/>
        <v>0</v>
      </c>
    </row>
    <row r="517" spans="1:6" x14ac:dyDescent="0.25">
      <c r="A517" s="228"/>
      <c r="B517" s="59" t="s">
        <v>217</v>
      </c>
      <c r="C517" s="60" t="s">
        <v>121</v>
      </c>
      <c r="D517" s="53">
        <v>3</v>
      </c>
      <c r="E517" s="168"/>
      <c r="F517" s="127">
        <f t="shared" si="28"/>
        <v>0</v>
      </c>
    </row>
    <row r="518" spans="1:6" x14ac:dyDescent="0.25">
      <c r="A518" s="228"/>
      <c r="B518" s="59" t="s">
        <v>218</v>
      </c>
      <c r="C518" s="57" t="s">
        <v>108</v>
      </c>
      <c r="D518" s="52">
        <v>86</v>
      </c>
      <c r="E518" s="168"/>
      <c r="F518" s="127">
        <f t="shared" si="28"/>
        <v>0</v>
      </c>
    </row>
    <row r="519" spans="1:6" x14ac:dyDescent="0.25">
      <c r="A519" s="228"/>
      <c r="B519" s="59" t="s">
        <v>219</v>
      </c>
      <c r="C519" s="57" t="s">
        <v>108</v>
      </c>
      <c r="D519" s="52">
        <v>120</v>
      </c>
      <c r="E519" s="168"/>
      <c r="F519" s="127">
        <f t="shared" si="28"/>
        <v>0</v>
      </c>
    </row>
    <row r="520" spans="1:6" x14ac:dyDescent="0.25">
      <c r="A520" s="228"/>
      <c r="B520" s="59" t="s">
        <v>220</v>
      </c>
      <c r="C520" s="57" t="s">
        <v>108</v>
      </c>
      <c r="D520" s="52">
        <v>26</v>
      </c>
      <c r="E520" s="168"/>
      <c r="F520" s="127">
        <f t="shared" si="28"/>
        <v>0</v>
      </c>
    </row>
    <row r="521" spans="1:6" x14ac:dyDescent="0.25">
      <c r="A521" s="228"/>
      <c r="B521" s="59" t="s">
        <v>221</v>
      </c>
      <c r="C521" s="57" t="s">
        <v>108</v>
      </c>
      <c r="D521" s="64">
        <v>120</v>
      </c>
      <c r="E521" s="168"/>
      <c r="F521" s="127">
        <f t="shared" si="28"/>
        <v>0</v>
      </c>
    </row>
    <row r="522" spans="1:6" x14ac:dyDescent="0.25">
      <c r="A522" s="229"/>
      <c r="B522" s="59" t="s">
        <v>222</v>
      </c>
      <c r="C522" s="57" t="s">
        <v>108</v>
      </c>
      <c r="D522" s="64">
        <v>68</v>
      </c>
      <c r="E522" s="164"/>
      <c r="F522" s="127">
        <f t="shared" si="28"/>
        <v>0</v>
      </c>
    </row>
    <row r="523" spans="1:6" x14ac:dyDescent="0.25">
      <c r="A523" s="193" t="s">
        <v>223</v>
      </c>
      <c r="B523" s="59" t="s">
        <v>224</v>
      </c>
      <c r="C523" s="60" t="s">
        <v>225</v>
      </c>
      <c r="D523" s="53">
        <f>18*6</f>
        <v>108</v>
      </c>
      <c r="E523" s="164"/>
      <c r="F523" s="127">
        <f t="shared" si="28"/>
        <v>0</v>
      </c>
    </row>
    <row r="524" spans="1:6" x14ac:dyDescent="0.25">
      <c r="A524" s="193"/>
      <c r="B524" s="59" t="s">
        <v>226</v>
      </c>
      <c r="C524" s="60" t="s">
        <v>225</v>
      </c>
      <c r="D524" s="53">
        <f>18*8</f>
        <v>144</v>
      </c>
      <c r="E524" s="164"/>
      <c r="F524" s="127">
        <f t="shared" si="28"/>
        <v>0</v>
      </c>
    </row>
    <row r="525" spans="1:6" x14ac:dyDescent="0.25">
      <c r="A525" s="193"/>
      <c r="B525" s="59" t="s">
        <v>227</v>
      </c>
      <c r="C525" s="60" t="s">
        <v>225</v>
      </c>
      <c r="D525" s="52">
        <f>18*12</f>
        <v>216</v>
      </c>
      <c r="E525" s="164"/>
      <c r="F525" s="127">
        <f t="shared" si="28"/>
        <v>0</v>
      </c>
    </row>
    <row r="526" spans="1:6" x14ac:dyDescent="0.25">
      <c r="A526" s="193"/>
      <c r="B526" s="59" t="s">
        <v>228</v>
      </c>
      <c r="C526" s="60" t="s">
        <v>121</v>
      </c>
      <c r="D526" s="52">
        <v>1</v>
      </c>
      <c r="E526" s="164"/>
      <c r="F526" s="127">
        <f t="shared" si="28"/>
        <v>0</v>
      </c>
    </row>
    <row r="527" spans="1:6" x14ac:dyDescent="0.25">
      <c r="A527" s="193"/>
      <c r="B527" s="59" t="s">
        <v>229</v>
      </c>
      <c r="C527" s="57" t="s">
        <v>108</v>
      </c>
      <c r="D527" s="53">
        <v>78</v>
      </c>
      <c r="E527" s="164"/>
      <c r="F527" s="127">
        <f t="shared" si="28"/>
        <v>0</v>
      </c>
    </row>
    <row r="528" spans="1:6" x14ac:dyDescent="0.25">
      <c r="A528" s="193"/>
      <c r="B528" s="59" t="s">
        <v>230</v>
      </c>
      <c r="C528" s="57" t="s">
        <v>108</v>
      </c>
      <c r="D528" s="53">
        <v>40</v>
      </c>
      <c r="E528" s="164"/>
      <c r="F528" s="127">
        <f t="shared" si="28"/>
        <v>0</v>
      </c>
    </row>
    <row r="529" spans="1:6" x14ac:dyDescent="0.25">
      <c r="A529" s="189" t="s">
        <v>231</v>
      </c>
      <c r="B529" s="59" t="s">
        <v>232</v>
      </c>
      <c r="C529" s="57" t="s">
        <v>108</v>
      </c>
      <c r="D529" s="52">
        <v>66</v>
      </c>
      <c r="E529" s="164"/>
      <c r="F529" s="127">
        <f t="shared" si="28"/>
        <v>0</v>
      </c>
    </row>
    <row r="530" spans="1:6" x14ac:dyDescent="0.25">
      <c r="A530" s="189"/>
      <c r="B530" s="59" t="s">
        <v>233</v>
      </c>
      <c r="C530" s="57" t="s">
        <v>108</v>
      </c>
      <c r="D530" s="52">
        <f>4*4*4</f>
        <v>64</v>
      </c>
      <c r="E530" s="112"/>
      <c r="F530" s="127">
        <f t="shared" si="28"/>
        <v>0</v>
      </c>
    </row>
    <row r="531" spans="1:6" x14ac:dyDescent="0.25">
      <c r="A531" s="189"/>
      <c r="B531" s="59" t="s">
        <v>234</v>
      </c>
      <c r="C531" s="57" t="s">
        <v>108</v>
      </c>
      <c r="D531" s="64">
        <f>4*5</f>
        <v>20</v>
      </c>
      <c r="E531" s="112"/>
      <c r="F531" s="127">
        <f t="shared" si="28"/>
        <v>0</v>
      </c>
    </row>
    <row r="532" spans="1:6" x14ac:dyDescent="0.25">
      <c r="A532" s="189" t="s">
        <v>235</v>
      </c>
      <c r="B532" s="59" t="s">
        <v>236</v>
      </c>
      <c r="C532" s="163" t="s">
        <v>123</v>
      </c>
      <c r="D532" s="52">
        <v>3</v>
      </c>
      <c r="E532" s="112"/>
      <c r="F532" s="127">
        <f t="shared" si="28"/>
        <v>0</v>
      </c>
    </row>
    <row r="533" spans="1:6" x14ac:dyDescent="0.25">
      <c r="A533" s="189"/>
      <c r="B533" s="59" t="s">
        <v>237</v>
      </c>
      <c r="C533" s="163" t="s">
        <v>123</v>
      </c>
      <c r="D533" s="52">
        <v>4</v>
      </c>
      <c r="E533" s="112"/>
      <c r="F533" s="127">
        <f t="shared" si="28"/>
        <v>0</v>
      </c>
    </row>
    <row r="534" spans="1:6" x14ac:dyDescent="0.25">
      <c r="A534" s="166" t="s">
        <v>248</v>
      </c>
      <c r="B534" s="59"/>
      <c r="C534" s="167" t="s">
        <v>123</v>
      </c>
      <c r="D534" s="52">
        <v>1</v>
      </c>
      <c r="E534" s="112"/>
      <c r="F534" s="127">
        <f t="shared" si="28"/>
        <v>0</v>
      </c>
    </row>
    <row r="535" spans="1:6" ht="30" x14ac:dyDescent="0.25">
      <c r="A535" s="166" t="s">
        <v>249</v>
      </c>
      <c r="B535" s="72"/>
      <c r="C535" s="167" t="s">
        <v>123</v>
      </c>
      <c r="D535" s="79">
        <v>1</v>
      </c>
      <c r="E535" s="73"/>
      <c r="F535" s="54">
        <f t="shared" ref="F535:F536" si="30">E535*D535</f>
        <v>0</v>
      </c>
    </row>
    <row r="536" spans="1:6" ht="75" x14ac:dyDescent="0.25">
      <c r="A536" s="166" t="s">
        <v>247</v>
      </c>
      <c r="B536" s="72"/>
      <c r="C536" s="163" t="s">
        <v>123</v>
      </c>
      <c r="D536" s="81">
        <v>1</v>
      </c>
      <c r="E536" s="73"/>
      <c r="F536" s="54">
        <f t="shared" si="30"/>
        <v>0</v>
      </c>
    </row>
    <row r="537" spans="1:6" x14ac:dyDescent="0.25">
      <c r="A537" s="157"/>
      <c r="B537" s="158"/>
      <c r="C537" s="159"/>
      <c r="D537" s="160"/>
      <c r="E537" s="161"/>
      <c r="F537" s="162"/>
    </row>
    <row r="538" spans="1:6" ht="15.75" thickBot="1" x14ac:dyDescent="0.3">
      <c r="A538" s="149"/>
      <c r="B538" s="150"/>
      <c r="C538" s="150"/>
      <c r="D538" s="150"/>
      <c r="E538" s="151" t="s">
        <v>127</v>
      </c>
      <c r="F538" s="152">
        <f>SUM(F499:F533)</f>
        <v>0</v>
      </c>
    </row>
  </sheetData>
  <mergeCells count="92">
    <mergeCell ref="A454:F454"/>
    <mergeCell ref="A480:A485"/>
    <mergeCell ref="A486:A488"/>
    <mergeCell ref="A489:A490"/>
    <mergeCell ref="A456:A467"/>
    <mergeCell ref="A468:A479"/>
    <mergeCell ref="A451:D451"/>
    <mergeCell ref="A402:D402"/>
    <mergeCell ref="A405:F405"/>
    <mergeCell ref="C408:C409"/>
    <mergeCell ref="D408:D409"/>
    <mergeCell ref="E408:E409"/>
    <mergeCell ref="A417:A425"/>
    <mergeCell ref="A432:D432"/>
    <mergeCell ref="A434:F434"/>
    <mergeCell ref="C437:C438"/>
    <mergeCell ref="D437:D438"/>
    <mergeCell ref="E437:E438"/>
    <mergeCell ref="C388:C389"/>
    <mergeCell ref="D388:D389"/>
    <mergeCell ref="E388:E389"/>
    <mergeCell ref="A324:F324"/>
    <mergeCell ref="A326:A328"/>
    <mergeCell ref="A329:A337"/>
    <mergeCell ref="A338:A346"/>
    <mergeCell ref="A352:D352"/>
    <mergeCell ref="A354:F354"/>
    <mergeCell ref="A356:A358"/>
    <mergeCell ref="A359:A367"/>
    <mergeCell ref="A368:A375"/>
    <mergeCell ref="A383:D383"/>
    <mergeCell ref="A385:F385"/>
    <mergeCell ref="A322:D322"/>
    <mergeCell ref="A274:D274"/>
    <mergeCell ref="A276:F276"/>
    <mergeCell ref="C279:C280"/>
    <mergeCell ref="D279:D280"/>
    <mergeCell ref="E279:E280"/>
    <mergeCell ref="A288:A296"/>
    <mergeCell ref="A303:D303"/>
    <mergeCell ref="A305:F305"/>
    <mergeCell ref="C308:C309"/>
    <mergeCell ref="D308:D309"/>
    <mergeCell ref="E308:E309"/>
    <mergeCell ref="A260:A268"/>
    <mergeCell ref="A191:A199"/>
    <mergeCell ref="A215:D215"/>
    <mergeCell ref="A217:F217"/>
    <mergeCell ref="A219:A221"/>
    <mergeCell ref="A222:A230"/>
    <mergeCell ref="A231:A239"/>
    <mergeCell ref="A246:D246"/>
    <mergeCell ref="A248:F248"/>
    <mergeCell ref="C251:C252"/>
    <mergeCell ref="D251:D252"/>
    <mergeCell ref="E251:E252"/>
    <mergeCell ref="A188:A190"/>
    <mergeCell ref="A100:A108"/>
    <mergeCell ref="A109:A117"/>
    <mergeCell ref="A124:D124"/>
    <mergeCell ref="A126:F126"/>
    <mergeCell ref="A128:A140"/>
    <mergeCell ref="A141:A153"/>
    <mergeCell ref="A160:D160"/>
    <mergeCell ref="A162:F162"/>
    <mergeCell ref="A164:A176"/>
    <mergeCell ref="A183:D183"/>
    <mergeCell ref="A186:F186"/>
    <mergeCell ref="A97:A99"/>
    <mergeCell ref="A35:A37"/>
    <mergeCell ref="A38:A46"/>
    <mergeCell ref="A47:A55"/>
    <mergeCell ref="A63:D63"/>
    <mergeCell ref="A64:F64"/>
    <mergeCell ref="A66:A68"/>
    <mergeCell ref="A69:A77"/>
    <mergeCell ref="A78:A86"/>
    <mergeCell ref="A93:D93"/>
    <mergeCell ref="A94:F94"/>
    <mergeCell ref="A95:F95"/>
    <mergeCell ref="A33:F33"/>
    <mergeCell ref="A2:F2"/>
    <mergeCell ref="A4:A6"/>
    <mergeCell ref="A7:A15"/>
    <mergeCell ref="A16:A24"/>
    <mergeCell ref="A31:D31"/>
    <mergeCell ref="A532:A533"/>
    <mergeCell ref="A497:F497"/>
    <mergeCell ref="A523:A528"/>
    <mergeCell ref="A529:A531"/>
    <mergeCell ref="A511:A522"/>
    <mergeCell ref="A499:A510"/>
  </mergeCells>
  <pageMargins left="0.75" right="0.75" top="1" bottom="1" header="0.5" footer="0.5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Извещение об Открытом тендере</vt:lpstr>
      <vt:lpstr>Анкета контрагента</vt:lpstr>
      <vt:lpstr>Таблица цен_кратко</vt:lpstr>
      <vt:lpstr>Таблица цен_подробно</vt:lpstr>
    </vt:vector>
  </TitlesOfParts>
  <Company>MSCS-SCCM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Сорокоумова Елена Андреевна</dc:creator>
  <cp:lastModifiedBy>Степанова Дарина Александровна</cp:lastModifiedBy>
  <dcterms:created xsi:type="dcterms:W3CDTF">2020-12-15T13:21:32Z</dcterms:created>
  <dcterms:modified xsi:type="dcterms:W3CDTF">2022-06-30T09:12:29Z</dcterms:modified>
</cp:coreProperties>
</file>